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1 ПЗ22" sheetId="1" r:id="rId1"/>
    <sheet name="Кор №1 ПЗ 22 иск. закупки" sheetId="3" r:id="rId2"/>
  </sheets>
  <definedNames>
    <definedName name="_xlnm._FilterDatabase" localSheetId="1" hidden="1">'Кор №1 ПЗ 22 иск. закупки'!$A$16:$AW$16</definedName>
    <definedName name="_xlnm._FilterDatabase" localSheetId="0" hidden="1">'Кор №1 ПЗ22'!$A$15:$AW$47</definedName>
  </definedNames>
  <calcPr calcId="152511"/>
</workbook>
</file>

<file path=xl/calcChain.xml><?xml version="1.0" encoding="utf-8"?>
<calcChain xmlns="http://schemas.openxmlformats.org/spreadsheetml/2006/main">
  <c r="R41" i="1" l="1"/>
  <c r="R18" i="1"/>
  <c r="AI45" i="1"/>
  <c r="AJ45" i="1" s="1"/>
  <c r="AB45" i="1"/>
  <c r="W45" i="1"/>
  <c r="Q45" i="1"/>
  <c r="AB44" i="1"/>
  <c r="W44" i="1"/>
  <c r="AI44" i="1" s="1"/>
  <c r="AJ44" i="1" s="1"/>
  <c r="Q44" i="1"/>
  <c r="AB43" i="1"/>
  <c r="W43" i="1"/>
  <c r="AI43" i="1" s="1"/>
  <c r="AJ43" i="1" s="1"/>
  <c r="Q43" i="1"/>
  <c r="AI42" i="1"/>
  <c r="AJ42" i="1" s="1"/>
  <c r="AB42" i="1"/>
  <c r="W42" i="1"/>
  <c r="Q42" i="1"/>
  <c r="W19" i="1"/>
  <c r="AI19" i="1" s="1"/>
  <c r="AJ19" i="1" s="1"/>
  <c r="AK19" i="1" s="1"/>
  <c r="Q19" i="1"/>
  <c r="Q18" i="1" l="1"/>
  <c r="Q25" i="3" l="1"/>
  <c r="R25" i="3"/>
  <c r="Q41" i="1"/>
  <c r="Q38" i="1" l="1"/>
  <c r="R38" i="1"/>
  <c r="R16" i="1"/>
  <c r="Q16" i="1"/>
  <c r="R48" i="1" l="1"/>
  <c r="Q48" i="1"/>
</calcChain>
</file>

<file path=xl/sharedStrings.xml><?xml version="1.0" encoding="utf-8"?>
<sst xmlns="http://schemas.openxmlformats.org/spreadsheetml/2006/main" count="263" uniqueCount="103">
  <si>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</si>
  <si>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</si>
  <si>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</si>
  <si>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</si>
  <si>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</si>
  <si>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</si>
  <si>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</si>
  <si>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</si>
  <si>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</si>
  <si>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</si>
  <si>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</si>
  <si>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</si>
  <si>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</si>
  <si>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</si>
  <si>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</si>
  <si>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</si>
  <si>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</si>
  <si>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</si>
  <si>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</si>
  <si>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</si>
  <si>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</si>
  <si>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</si>
  <si>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</si>
  <si>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</si>
  <si>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</si>
  <si>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</si>
  <si>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</si>
  <si>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</si>
  <si>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</si>
  <si>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</si>
  <si>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</si>
  <si>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</si>
  <si>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</si>
  <si>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</si>
  <si>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</si>
  <si>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</si>
  <si>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</si>
  <si>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</si>
  <si>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</si>
  <si>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</si>
  <si>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</si>
  <si>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</si>
  <si>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</si>
  <si>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</si>
  <si>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</si>
  <si>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</si>
  <si>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</si>
  <si>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</si>
  <si>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</si>
  <si>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</si>
  <si>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</si>
  <si>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</si>
  <si>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</si>
  <si>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</si>
  <si>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</si>
  <si>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</si>
  <si>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Акционерное общество "Чувашская автотранспортная компания"</t>
  </si>
  <si>
    <t>rga@chak.cbx.ru; in_ilyin@chak.cbx.ru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</si>
  <si>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</si>
  <si>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</si>
  <si>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</si>
  <si>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</si>
  <si>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</si>
  <si>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</si>
  <si>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</si>
  <si>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</si>
  <si>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</si>
  <si>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</si>
  <si>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</si>
  <si>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</si>
  <si>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</si>
  <si>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</si>
  <si>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</si>
  <si>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</si>
  <si>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</si>
  <si>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</si>
  <si>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</si>
  <si>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2. Техническое перевооружение и реконструкция (иные инвестиционные проекты)</t>
  </si>
  <si>
    <t>ОТ и БД</t>
  </si>
  <si>
    <t>86.90.19.190</t>
  </si>
  <si>
    <t>86.90.9</t>
  </si>
  <si>
    <t>Корректировка №8 План закупки АО «ЧАК» на 2020 год</t>
  </si>
  <si>
    <t>МТРиО</t>
  </si>
  <si>
    <t>электронная</t>
  </si>
  <si>
    <t>СЦ</t>
  </si>
  <si>
    <t>Корректировка №1 План закупки АО «ЧАК» на 2022 год</t>
  </si>
  <si>
    <t>ПТО</t>
  </si>
  <si>
    <t>Поставка и выполнение комплекса работ по установке цифровых технических средств контроля за соблюдением водителями режимов труда и отдыха (цифровых тахографов)</t>
  </si>
  <si>
    <t>45.20.2</t>
  </si>
  <si>
    <t>45.20.22</t>
  </si>
  <si>
    <t>Анализ рынка</t>
  </si>
  <si>
    <t>ОЗП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</si>
  <si>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</si>
  <si>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Уменьшение суммы закупки. Корректировка сроков проведения.</t>
  </si>
  <si>
    <t>Работы</t>
  </si>
  <si>
    <t>Выполнение работ по ремонту охранно-пожарной сигнализации и системы видео</t>
  </si>
  <si>
    <t>80.20</t>
  </si>
  <si>
    <t>43.21.10.140</t>
  </si>
  <si>
    <t>Оказание услуг по проведению  предрейсовых и  послерейсовых медицинских осмотров 
в Ибресенском районе Чувашской Республики</t>
  </si>
  <si>
    <t>Оказание услуг по проведению  предрейсовых и  послерейсовых медицинских осмотров 
в Комсомольском районе Чувашской Республики</t>
  </si>
  <si>
    <t>Оказание услуг по проведению  предрейсовых и  послерейсовых медицинских осмотров 
в Порецком районе Чувашской Республики</t>
  </si>
  <si>
    <t>Оказание услуг по проведению  предрейсовых и  послерейсовых медицинских осмотров 
в Янтиковском районе Чувашской Республики</t>
  </si>
  <si>
    <t>Утверждена Приказом генерального директора АО «ЧАК» 30.03.2022 (Приказ от30.03.2022 года  №104 )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</si>
</sst>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  <numFmt numFmtId="170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8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70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6"/>
  <sheetViews>
    <sheetView tabSelected="1" workbookViewId="0">
      <pane xSplit="7" ySplit="15" topLeftCell="H16" activePane="bottomRight" state="frozen"/>
      <selection pane="topRight" activeCell="H1" sqref="H1"/>
      <selection pane="bottomLeft" activeCell="A16" sqref="A16"/>
      <selection pane="bottomRight" activeCell="AW19" sqref="AW19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9.42578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51.28515625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29.85546875" style="41" customWidth="1" collapsed="1"/>
    <col min="50" max="16384" width="9.140625" style="9"/>
  </cols>
  <sheetData>
    <row r="2" spans="1:49" s="27" customFormat="1" ht="18" customHeight="1" x14ac:dyDescent="0.35">
      <c r="A2" s="51" t="s">
        <v>85</v>
      </c>
      <c r="B2" s="44"/>
      <c r="C2" s="23"/>
      <c r="D2" s="35"/>
      <c r="E2" s="23"/>
      <c r="F2" s="23"/>
      <c r="G2" s="24"/>
      <c r="H2" s="3" t="s">
        <v>102</v>
      </c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11.25" hidden="1" customHeight="1" x14ac:dyDescent="0.25">
      <c r="A3" s="167" t="s">
        <v>0</v>
      </c>
      <c r="B3" s="167"/>
      <c r="C3" s="167"/>
      <c r="D3" s="167" t="s">
        <v>56</v>
      </c>
      <c r="E3" s="167"/>
      <c r="F3" s="167"/>
      <c r="G3" s="167"/>
      <c r="H3" s="19"/>
      <c r="I3" s="19"/>
      <c r="J3" s="1"/>
      <c r="K3" s="1"/>
      <c r="L3" s="1"/>
      <c r="M3" s="19"/>
      <c r="N3" s="2"/>
      <c r="O3" s="2"/>
      <c r="P3" s="2"/>
      <c r="Q3" s="47"/>
      <c r="R3" s="47"/>
      <c r="S3" s="3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</row>
    <row r="4" spans="1:49" ht="11.25" hidden="1" customHeight="1" x14ac:dyDescent="0.25">
      <c r="A4" s="167" t="s">
        <v>1</v>
      </c>
      <c r="B4" s="167"/>
      <c r="C4" s="167"/>
      <c r="D4" s="167" t="s">
        <v>2</v>
      </c>
      <c r="E4" s="167"/>
      <c r="F4" s="167"/>
      <c r="G4" s="167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67" t="s">
        <v>3</v>
      </c>
      <c r="B5" s="167"/>
      <c r="C5" s="167"/>
      <c r="D5" s="167" t="s">
        <v>4</v>
      </c>
      <c r="E5" s="167"/>
      <c r="F5" s="167"/>
      <c r="G5" s="167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67" t="s">
        <v>5</v>
      </c>
      <c r="B6" s="167"/>
      <c r="C6" s="167"/>
      <c r="D6" s="167" t="s">
        <v>57</v>
      </c>
      <c r="E6" s="167"/>
      <c r="F6" s="167"/>
      <c r="G6" s="167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67" t="s">
        <v>6</v>
      </c>
      <c r="B7" s="167"/>
      <c r="C7" s="167"/>
      <c r="D7" s="168">
        <v>2124021783</v>
      </c>
      <c r="E7" s="168"/>
      <c r="F7" s="168"/>
      <c r="G7" s="168"/>
      <c r="H7" s="22"/>
      <c r="I7" s="22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67" t="s">
        <v>7</v>
      </c>
      <c r="B8" s="167"/>
      <c r="C8" s="167"/>
      <c r="D8" s="167">
        <v>212401001</v>
      </c>
      <c r="E8" s="167"/>
      <c r="F8" s="167"/>
      <c r="G8" s="167"/>
      <c r="H8" s="19"/>
      <c r="I8" s="19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67" t="s">
        <v>8</v>
      </c>
      <c r="B9" s="167"/>
      <c r="C9" s="167"/>
      <c r="D9" s="171">
        <v>97410000000</v>
      </c>
      <c r="E9" s="171"/>
      <c r="F9" s="171"/>
      <c r="G9" s="171"/>
      <c r="H9" s="20"/>
      <c r="I9" s="20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5" customHeight="1" x14ac:dyDescent="0.35">
      <c r="B10" s="45"/>
      <c r="C10" s="3"/>
      <c r="D10" s="3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8"/>
      <c r="R10" s="48"/>
      <c r="S10" s="3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0"/>
    </row>
    <row r="11" spans="1:49" ht="8.25" customHeight="1" x14ac:dyDescent="0.35">
      <c r="A11" s="3"/>
      <c r="B11" s="45"/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25.5" customHeight="1" x14ac:dyDescent="0.25">
      <c r="A12" s="161" t="s">
        <v>9</v>
      </c>
      <c r="B12" s="152" t="s">
        <v>10</v>
      </c>
      <c r="C12" s="155" t="s">
        <v>11</v>
      </c>
      <c r="D12" s="156"/>
      <c r="E12" s="152" t="s">
        <v>14</v>
      </c>
      <c r="F12" s="152" t="s">
        <v>12</v>
      </c>
      <c r="G12" s="161" t="s">
        <v>13</v>
      </c>
      <c r="H12" s="152" t="s">
        <v>44</v>
      </c>
      <c r="I12" s="152" t="s">
        <v>45</v>
      </c>
      <c r="J12" s="152" t="s">
        <v>47</v>
      </c>
      <c r="K12" s="152" t="s">
        <v>59</v>
      </c>
      <c r="L12" s="152" t="s">
        <v>60</v>
      </c>
      <c r="M12" s="161" t="s">
        <v>15</v>
      </c>
      <c r="N12" s="161" t="s">
        <v>16</v>
      </c>
      <c r="O12" s="152" t="s">
        <v>61</v>
      </c>
      <c r="P12" s="152" t="s">
        <v>61</v>
      </c>
      <c r="Q12" s="162" t="s">
        <v>48</v>
      </c>
      <c r="R12" s="158" t="s">
        <v>49</v>
      </c>
      <c r="S12" s="161" t="s">
        <v>17</v>
      </c>
      <c r="T12" s="155" t="s">
        <v>18</v>
      </c>
      <c r="U12" s="156"/>
      <c r="V12" s="156"/>
      <c r="W12" s="157"/>
      <c r="X12" s="155" t="s">
        <v>19</v>
      </c>
      <c r="Y12" s="156"/>
      <c r="Z12" s="156"/>
      <c r="AA12" s="157"/>
      <c r="AB12" s="161" t="s">
        <v>20</v>
      </c>
      <c r="AC12" s="161"/>
      <c r="AD12" s="172"/>
      <c r="AE12" s="161"/>
      <c r="AF12" s="161"/>
      <c r="AG12" s="161"/>
      <c r="AH12" s="161"/>
      <c r="AI12" s="161"/>
      <c r="AJ12" s="161"/>
      <c r="AK12" s="161"/>
      <c r="AL12" s="161" t="s">
        <v>21</v>
      </c>
      <c r="AM12" s="161" t="s">
        <v>22</v>
      </c>
      <c r="AN12" s="173" t="s">
        <v>62</v>
      </c>
      <c r="AO12" s="174"/>
      <c r="AP12" s="174"/>
      <c r="AQ12" s="174"/>
      <c r="AR12" s="174"/>
      <c r="AS12" s="174"/>
      <c r="AT12" s="174"/>
      <c r="AU12" s="174"/>
      <c r="AV12" s="175"/>
      <c r="AW12" s="152" t="s">
        <v>23</v>
      </c>
    </row>
    <row r="13" spans="1:49" ht="21.75" customHeight="1" x14ac:dyDescent="0.25">
      <c r="A13" s="161"/>
      <c r="B13" s="153"/>
      <c r="C13" s="161" t="s">
        <v>24</v>
      </c>
      <c r="D13" s="161" t="s">
        <v>25</v>
      </c>
      <c r="E13" s="153"/>
      <c r="F13" s="153"/>
      <c r="G13" s="161"/>
      <c r="H13" s="153"/>
      <c r="I13" s="153"/>
      <c r="J13" s="153"/>
      <c r="K13" s="153"/>
      <c r="L13" s="153"/>
      <c r="M13" s="161"/>
      <c r="N13" s="161"/>
      <c r="O13" s="153"/>
      <c r="P13" s="153"/>
      <c r="Q13" s="163"/>
      <c r="R13" s="159"/>
      <c r="S13" s="161"/>
      <c r="T13" s="161" t="s">
        <v>26</v>
      </c>
      <c r="U13" s="161" t="s">
        <v>27</v>
      </c>
      <c r="V13" s="165" t="s">
        <v>50</v>
      </c>
      <c r="W13" s="165" t="s">
        <v>51</v>
      </c>
      <c r="X13" s="161" t="s">
        <v>52</v>
      </c>
      <c r="Y13" s="161" t="s">
        <v>28</v>
      </c>
      <c r="Z13" s="152" t="s">
        <v>6</v>
      </c>
      <c r="AA13" s="184" t="s">
        <v>7</v>
      </c>
      <c r="AB13" s="161" t="s">
        <v>29</v>
      </c>
      <c r="AC13" s="161" t="s">
        <v>30</v>
      </c>
      <c r="AD13" s="172" t="s">
        <v>31</v>
      </c>
      <c r="AE13" s="161"/>
      <c r="AF13" s="161" t="s">
        <v>32</v>
      </c>
      <c r="AG13" s="161" t="s">
        <v>33</v>
      </c>
      <c r="AH13" s="161"/>
      <c r="AI13" s="186" t="s">
        <v>53</v>
      </c>
      <c r="AJ13" s="161" t="s">
        <v>55</v>
      </c>
      <c r="AK13" s="169" t="s">
        <v>54</v>
      </c>
      <c r="AL13" s="161"/>
      <c r="AM13" s="161"/>
      <c r="AN13" s="176" t="s">
        <v>63</v>
      </c>
      <c r="AO13" s="176" t="s">
        <v>64</v>
      </c>
      <c r="AP13" s="176" t="s">
        <v>65</v>
      </c>
      <c r="AQ13" s="178" t="s">
        <v>66</v>
      </c>
      <c r="AR13" s="178" t="s">
        <v>67</v>
      </c>
      <c r="AS13" s="180" t="s">
        <v>68</v>
      </c>
      <c r="AT13" s="182" t="s">
        <v>69</v>
      </c>
      <c r="AU13" s="183"/>
      <c r="AV13" s="176" t="s">
        <v>70</v>
      </c>
      <c r="AW13" s="153"/>
    </row>
    <row r="14" spans="1:49" ht="106.5" customHeight="1" x14ac:dyDescent="0.25">
      <c r="A14" s="152"/>
      <c r="B14" s="153"/>
      <c r="C14" s="152"/>
      <c r="D14" s="152"/>
      <c r="E14" s="154"/>
      <c r="F14" s="154"/>
      <c r="G14" s="152"/>
      <c r="H14" s="154"/>
      <c r="I14" s="154"/>
      <c r="J14" s="154"/>
      <c r="K14" s="154"/>
      <c r="L14" s="154"/>
      <c r="M14" s="152"/>
      <c r="N14" s="152"/>
      <c r="O14" s="154"/>
      <c r="P14" s="154"/>
      <c r="Q14" s="164"/>
      <c r="R14" s="160"/>
      <c r="S14" s="152"/>
      <c r="T14" s="152"/>
      <c r="U14" s="152"/>
      <c r="V14" s="166"/>
      <c r="W14" s="166"/>
      <c r="X14" s="152"/>
      <c r="Y14" s="152"/>
      <c r="Z14" s="154"/>
      <c r="AA14" s="185"/>
      <c r="AB14" s="152"/>
      <c r="AC14" s="152"/>
      <c r="AD14" s="21" t="s">
        <v>34</v>
      </c>
      <c r="AE14" s="18" t="s">
        <v>35</v>
      </c>
      <c r="AF14" s="152"/>
      <c r="AG14" s="18" t="s">
        <v>36</v>
      </c>
      <c r="AH14" s="18" t="s">
        <v>35</v>
      </c>
      <c r="AI14" s="187"/>
      <c r="AJ14" s="152"/>
      <c r="AK14" s="170"/>
      <c r="AL14" s="152"/>
      <c r="AM14" s="152"/>
      <c r="AN14" s="177"/>
      <c r="AO14" s="177"/>
      <c r="AP14" s="177"/>
      <c r="AQ14" s="179"/>
      <c r="AR14" s="179"/>
      <c r="AS14" s="181"/>
      <c r="AT14" s="50" t="s">
        <v>71</v>
      </c>
      <c r="AU14" s="50" t="s">
        <v>72</v>
      </c>
      <c r="AV14" s="177"/>
      <c r="AW14" s="154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9" t="s">
        <v>77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150">
        <f>SUM(Q17)</f>
        <v>0</v>
      </c>
      <c r="R16" s="150">
        <f>SUM(R17)</f>
        <v>0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8"/>
    </row>
    <row r="17" spans="1:49" s="11" customFormat="1" x14ac:dyDescent="0.25">
      <c r="A17" s="59"/>
      <c r="B17" s="65"/>
      <c r="C17" s="59"/>
      <c r="D17" s="65"/>
      <c r="E17" s="59"/>
      <c r="F17" s="65"/>
      <c r="G17" s="59"/>
      <c r="H17" s="84"/>
      <c r="I17" s="84"/>
      <c r="J17" s="64"/>
      <c r="K17" s="61"/>
      <c r="L17" s="64"/>
      <c r="M17" s="59"/>
      <c r="N17" s="59"/>
      <c r="O17" s="59"/>
      <c r="P17" s="59"/>
      <c r="Q17" s="70"/>
      <c r="R17" s="90"/>
      <c r="S17" s="66"/>
      <c r="T17" s="59"/>
      <c r="U17" s="64"/>
      <c r="V17" s="63"/>
      <c r="W17" s="63"/>
      <c r="X17" s="52"/>
      <c r="Y17" s="52"/>
      <c r="Z17" s="52"/>
      <c r="AA17" s="52"/>
      <c r="AB17" s="59"/>
      <c r="AC17" s="52"/>
      <c r="AD17" s="61"/>
      <c r="AE17" s="61"/>
      <c r="AF17" s="59"/>
      <c r="AG17" s="61"/>
      <c r="AH17" s="59"/>
      <c r="AI17" s="62"/>
      <c r="AJ17" s="63"/>
      <c r="AK17" s="63"/>
      <c r="AL17" s="64"/>
      <c r="AM17" s="61"/>
      <c r="AN17" s="87"/>
      <c r="AO17" s="87"/>
      <c r="AP17" s="87"/>
      <c r="AQ17" s="87"/>
      <c r="AR17" s="87"/>
      <c r="AS17" s="87"/>
      <c r="AT17" s="87"/>
      <c r="AU17" s="87"/>
      <c r="AV17" s="87"/>
      <c r="AW17" s="59"/>
    </row>
    <row r="18" spans="1:49" s="12" customFormat="1" ht="17.25" customHeight="1" x14ac:dyDescent="0.25">
      <c r="A18" s="14" t="s">
        <v>41</v>
      </c>
      <c r="B18" s="37"/>
      <c r="C18" s="15"/>
      <c r="D18" s="37"/>
      <c r="E18" s="15"/>
      <c r="F18" s="15"/>
      <c r="G18" s="16"/>
      <c r="H18" s="17"/>
      <c r="I18" s="17"/>
      <c r="J18" s="15"/>
      <c r="K18" s="15"/>
      <c r="L18" s="15"/>
      <c r="M18" s="15"/>
      <c r="N18" s="15"/>
      <c r="O18" s="15"/>
      <c r="P18" s="15"/>
      <c r="Q18" s="150">
        <f>SUM(Q19:Q37)</f>
        <v>772.03333000000009</v>
      </c>
      <c r="R18" s="150">
        <f>SUM(R19:R37)</f>
        <v>926.44</v>
      </c>
      <c r="S18" s="29"/>
      <c r="T18" s="15"/>
      <c r="U18" s="15"/>
      <c r="V18" s="15"/>
      <c r="W18" s="15"/>
      <c r="X18" s="15"/>
      <c r="Y18" s="15"/>
      <c r="Z18" s="15"/>
      <c r="AA18" s="15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8"/>
    </row>
    <row r="19" spans="1:49" s="12" customFormat="1" ht="43.5" customHeight="1" x14ac:dyDescent="0.25">
      <c r="A19" s="147">
        <v>3</v>
      </c>
      <c r="B19" s="64">
        <v>2213</v>
      </c>
      <c r="C19" s="59" t="s">
        <v>46</v>
      </c>
      <c r="D19" s="57" t="s">
        <v>86</v>
      </c>
      <c r="E19" s="57" t="s">
        <v>82</v>
      </c>
      <c r="F19" s="57">
        <v>22</v>
      </c>
      <c r="G19" s="59" t="s">
        <v>87</v>
      </c>
      <c r="H19" s="148" t="s">
        <v>88</v>
      </c>
      <c r="I19" s="148" t="s">
        <v>89</v>
      </c>
      <c r="J19" s="65">
        <v>2</v>
      </c>
      <c r="K19" s="61"/>
      <c r="L19" s="61"/>
      <c r="M19" s="58" t="s">
        <v>43</v>
      </c>
      <c r="N19" s="59" t="s">
        <v>90</v>
      </c>
      <c r="O19" s="59"/>
      <c r="P19" s="59"/>
      <c r="Q19" s="71">
        <f t="shared" ref="Q19" si="0">ROUND(R19/1.2,5)</f>
        <v>693.33333000000005</v>
      </c>
      <c r="R19" s="71">
        <v>832</v>
      </c>
      <c r="S19" s="60" t="s">
        <v>91</v>
      </c>
      <c r="T19" s="65" t="s">
        <v>46</v>
      </c>
      <c r="U19" s="65" t="s">
        <v>83</v>
      </c>
      <c r="V19" s="143">
        <v>44681</v>
      </c>
      <c r="W19" s="143">
        <f t="shared" ref="W19" si="1">EOMONTH(V19+30,0)</f>
        <v>44712</v>
      </c>
      <c r="X19" s="52" t="s">
        <v>40</v>
      </c>
      <c r="Y19" s="52" t="s">
        <v>40</v>
      </c>
      <c r="Z19" s="52" t="s">
        <v>40</v>
      </c>
      <c r="AA19" s="52" t="s">
        <v>40</v>
      </c>
      <c r="AB19" s="59" t="s">
        <v>92</v>
      </c>
      <c r="AC19" s="52" t="s">
        <v>37</v>
      </c>
      <c r="AD19" s="61">
        <v>796</v>
      </c>
      <c r="AE19" s="61" t="s">
        <v>38</v>
      </c>
      <c r="AF19" s="59">
        <v>1</v>
      </c>
      <c r="AG19" s="61">
        <v>97000000000</v>
      </c>
      <c r="AH19" s="52" t="s">
        <v>39</v>
      </c>
      <c r="AI19" s="143">
        <f t="shared" ref="AI19" si="2">EOMONTH(W19+30,0)</f>
        <v>44742</v>
      </c>
      <c r="AJ19" s="138">
        <f t="shared" ref="AJ19" si="3">AI19</f>
        <v>44742</v>
      </c>
      <c r="AK19" s="138">
        <f>EOMONTH(AJ19+60,0)</f>
        <v>44804</v>
      </c>
      <c r="AL19" s="64">
        <v>2022</v>
      </c>
      <c r="AM19" s="61" t="s">
        <v>40</v>
      </c>
      <c r="AN19" s="142"/>
      <c r="AO19" s="61"/>
      <c r="AP19" s="61"/>
      <c r="AQ19" s="61"/>
      <c r="AR19" s="61"/>
      <c r="AS19" s="61"/>
      <c r="AT19" s="61"/>
      <c r="AU19" s="61"/>
      <c r="AV19" s="61"/>
      <c r="AW19" s="59" t="s">
        <v>93</v>
      </c>
    </row>
    <row r="20" spans="1:49" s="12" customFormat="1" ht="41.25" customHeight="1" x14ac:dyDescent="0.25">
      <c r="A20" s="59">
        <v>3</v>
      </c>
      <c r="B20" s="65">
        <v>2223</v>
      </c>
      <c r="C20" s="59" t="s">
        <v>46</v>
      </c>
      <c r="D20" s="64" t="s">
        <v>86</v>
      </c>
      <c r="E20" s="59" t="s">
        <v>94</v>
      </c>
      <c r="F20" s="65">
        <v>38</v>
      </c>
      <c r="G20" s="52" t="s">
        <v>95</v>
      </c>
      <c r="H20" s="149" t="s">
        <v>96</v>
      </c>
      <c r="I20" s="149" t="s">
        <v>97</v>
      </c>
      <c r="J20" s="65">
        <v>1</v>
      </c>
      <c r="K20" s="65"/>
      <c r="L20" s="65"/>
      <c r="M20" s="59" t="s">
        <v>43</v>
      </c>
      <c r="N20" s="59" t="s">
        <v>90</v>
      </c>
      <c r="O20" s="59"/>
      <c r="P20" s="59"/>
      <c r="Q20" s="70">
        <v>78.7</v>
      </c>
      <c r="R20" s="70">
        <v>94.44</v>
      </c>
      <c r="S20" s="60" t="s">
        <v>84</v>
      </c>
      <c r="T20" s="64" t="s">
        <v>46</v>
      </c>
      <c r="U20" s="64" t="s">
        <v>58</v>
      </c>
      <c r="V20" s="135">
        <v>44681</v>
      </c>
      <c r="W20" s="138">
        <v>44712</v>
      </c>
      <c r="X20" s="52" t="s">
        <v>40</v>
      </c>
      <c r="Y20" s="52" t="s">
        <v>40</v>
      </c>
      <c r="Z20" s="52" t="s">
        <v>40</v>
      </c>
      <c r="AA20" s="52" t="s">
        <v>40</v>
      </c>
      <c r="AB20" s="52" t="s">
        <v>95</v>
      </c>
      <c r="AC20" s="52" t="s">
        <v>37</v>
      </c>
      <c r="AD20" s="58">
        <v>796</v>
      </c>
      <c r="AE20" s="58" t="s">
        <v>38</v>
      </c>
      <c r="AF20" s="58">
        <v>1</v>
      </c>
      <c r="AG20" s="61">
        <v>97000000000</v>
      </c>
      <c r="AH20" s="59" t="s">
        <v>39</v>
      </c>
      <c r="AI20" s="134">
        <v>44742</v>
      </c>
      <c r="AJ20" s="138">
        <v>44743</v>
      </c>
      <c r="AK20" s="138">
        <v>44926</v>
      </c>
      <c r="AL20" s="57">
        <v>2022</v>
      </c>
      <c r="AM20" s="59" t="s">
        <v>40</v>
      </c>
      <c r="AN20" s="59"/>
      <c r="AO20" s="67"/>
      <c r="AP20" s="67"/>
      <c r="AQ20" s="67"/>
      <c r="AR20" s="67"/>
      <c r="AS20" s="67"/>
      <c r="AT20" s="67"/>
      <c r="AU20" s="67"/>
      <c r="AV20" s="67"/>
      <c r="AW20" s="59"/>
    </row>
    <row r="21" spans="1:49" s="12" customFormat="1" ht="41.25" hidden="1" customHeight="1" x14ac:dyDescent="0.25">
      <c r="A21" s="110"/>
      <c r="B21" s="111"/>
      <c r="C21" s="111"/>
      <c r="D21" s="112"/>
      <c r="E21" s="112"/>
      <c r="F21" s="112"/>
      <c r="G21" s="113"/>
      <c r="H21" s="120"/>
      <c r="I21" s="120"/>
      <c r="J21" s="112"/>
      <c r="K21" s="112"/>
      <c r="L21" s="112"/>
      <c r="M21" s="119"/>
      <c r="N21" s="113"/>
      <c r="O21" s="110"/>
      <c r="P21" s="110"/>
      <c r="Q21" s="114"/>
      <c r="R21" s="115"/>
      <c r="S21" s="116"/>
      <c r="T21" s="110"/>
      <c r="U21" s="111"/>
      <c r="V21" s="117"/>
      <c r="W21" s="117"/>
      <c r="X21" s="113"/>
      <c r="Y21" s="113"/>
      <c r="Z21" s="113"/>
      <c r="AA21" s="113"/>
      <c r="AB21" s="110"/>
      <c r="AC21" s="113"/>
      <c r="AD21" s="118"/>
      <c r="AE21" s="118"/>
      <c r="AF21" s="118"/>
      <c r="AG21" s="119"/>
      <c r="AH21" s="110"/>
      <c r="AI21" s="117"/>
      <c r="AJ21" s="117"/>
      <c r="AK21" s="117"/>
      <c r="AL21" s="111"/>
      <c r="AM21" s="110"/>
      <c r="AN21" s="73"/>
      <c r="AO21" s="67"/>
      <c r="AP21" s="67"/>
      <c r="AQ21" s="67"/>
      <c r="AR21" s="67"/>
      <c r="AS21" s="67"/>
      <c r="AT21" s="67"/>
      <c r="AU21" s="67"/>
      <c r="AV21" s="67"/>
      <c r="AW21" s="68"/>
    </row>
    <row r="22" spans="1:49" s="12" customFormat="1" ht="41.25" hidden="1" customHeight="1" x14ac:dyDescent="0.25">
      <c r="A22" s="110"/>
      <c r="B22" s="111"/>
      <c r="C22" s="111"/>
      <c r="D22" s="112"/>
      <c r="E22" s="112"/>
      <c r="F22" s="112"/>
      <c r="G22" s="113"/>
      <c r="H22" s="120"/>
      <c r="I22" s="120"/>
      <c r="J22" s="112"/>
      <c r="K22" s="112"/>
      <c r="L22" s="112"/>
      <c r="M22" s="119"/>
      <c r="N22" s="113"/>
      <c r="O22" s="110"/>
      <c r="P22" s="110"/>
      <c r="Q22" s="114"/>
      <c r="R22" s="115"/>
      <c r="S22" s="116"/>
      <c r="T22" s="110"/>
      <c r="U22" s="111"/>
      <c r="V22" s="117"/>
      <c r="W22" s="117"/>
      <c r="X22" s="113"/>
      <c r="Y22" s="113"/>
      <c r="Z22" s="113"/>
      <c r="AA22" s="113"/>
      <c r="AB22" s="110"/>
      <c r="AC22" s="113"/>
      <c r="AD22" s="118"/>
      <c r="AE22" s="118"/>
      <c r="AF22" s="118"/>
      <c r="AG22" s="119"/>
      <c r="AH22" s="110"/>
      <c r="AI22" s="117"/>
      <c r="AJ22" s="117"/>
      <c r="AK22" s="117"/>
      <c r="AL22" s="111"/>
      <c r="AM22" s="110"/>
      <c r="AN22" s="73"/>
      <c r="AO22" s="67"/>
      <c r="AP22" s="67"/>
      <c r="AQ22" s="67"/>
      <c r="AR22" s="67"/>
      <c r="AS22" s="67"/>
      <c r="AT22" s="67"/>
      <c r="AU22" s="67"/>
      <c r="AV22" s="67"/>
      <c r="AW22" s="68"/>
    </row>
    <row r="23" spans="1:49" s="12" customFormat="1" ht="41.25" hidden="1" customHeight="1" x14ac:dyDescent="0.25">
      <c r="A23" s="110"/>
      <c r="B23" s="111"/>
      <c r="C23" s="111"/>
      <c r="D23" s="112"/>
      <c r="E23" s="112"/>
      <c r="F23" s="112"/>
      <c r="G23" s="113"/>
      <c r="H23" s="120"/>
      <c r="I23" s="120"/>
      <c r="J23" s="112"/>
      <c r="K23" s="112"/>
      <c r="L23" s="112"/>
      <c r="M23" s="119"/>
      <c r="N23" s="113"/>
      <c r="O23" s="110"/>
      <c r="P23" s="110"/>
      <c r="Q23" s="114"/>
      <c r="R23" s="115"/>
      <c r="S23" s="116"/>
      <c r="T23" s="110"/>
      <c r="U23" s="111"/>
      <c r="V23" s="117"/>
      <c r="W23" s="117"/>
      <c r="X23" s="113"/>
      <c r="Y23" s="113"/>
      <c r="Z23" s="113"/>
      <c r="AA23" s="113"/>
      <c r="AB23" s="110"/>
      <c r="AC23" s="113"/>
      <c r="AD23" s="118"/>
      <c r="AE23" s="118"/>
      <c r="AF23" s="118"/>
      <c r="AG23" s="119"/>
      <c r="AH23" s="110"/>
      <c r="AI23" s="117"/>
      <c r="AJ23" s="117"/>
      <c r="AK23" s="117"/>
      <c r="AL23" s="111"/>
      <c r="AM23" s="110"/>
      <c r="AN23" s="73"/>
      <c r="AO23" s="67"/>
      <c r="AP23" s="67"/>
      <c r="AQ23" s="67"/>
      <c r="AR23" s="67"/>
      <c r="AS23" s="67"/>
      <c r="AT23" s="67"/>
      <c r="AU23" s="67"/>
      <c r="AV23" s="67"/>
      <c r="AW23" s="68"/>
    </row>
    <row r="24" spans="1:49" s="12" customFormat="1" ht="41.25" hidden="1" customHeight="1" x14ac:dyDescent="0.25">
      <c r="A24" s="110"/>
      <c r="B24" s="111"/>
      <c r="C24" s="111"/>
      <c r="D24" s="112"/>
      <c r="E24" s="112"/>
      <c r="F24" s="112"/>
      <c r="G24" s="113"/>
      <c r="H24" s="120"/>
      <c r="I24" s="120"/>
      <c r="J24" s="112"/>
      <c r="K24" s="112"/>
      <c r="L24" s="112"/>
      <c r="M24" s="119"/>
      <c r="N24" s="113"/>
      <c r="O24" s="110"/>
      <c r="P24" s="121"/>
      <c r="Q24" s="114"/>
      <c r="R24" s="115"/>
      <c r="S24" s="116"/>
      <c r="T24" s="110"/>
      <c r="U24" s="111"/>
      <c r="V24" s="117"/>
      <c r="W24" s="117"/>
      <c r="X24" s="113"/>
      <c r="Y24" s="113"/>
      <c r="Z24" s="113"/>
      <c r="AA24" s="113"/>
      <c r="AB24" s="110"/>
      <c r="AC24" s="113"/>
      <c r="AD24" s="118"/>
      <c r="AE24" s="118"/>
      <c r="AF24" s="118"/>
      <c r="AG24" s="119"/>
      <c r="AH24" s="110"/>
      <c r="AI24" s="117"/>
      <c r="AJ24" s="117"/>
      <c r="AK24" s="117"/>
      <c r="AL24" s="111"/>
      <c r="AM24" s="110"/>
      <c r="AN24" s="73"/>
      <c r="AO24" s="67"/>
      <c r="AP24" s="67"/>
      <c r="AQ24" s="67"/>
      <c r="AR24" s="67"/>
      <c r="AS24" s="67"/>
      <c r="AT24" s="67"/>
      <c r="AU24" s="67"/>
      <c r="AV24" s="67"/>
      <c r="AW24" s="68"/>
    </row>
    <row r="25" spans="1:49" s="12" customFormat="1" ht="41.25" hidden="1" customHeight="1" x14ac:dyDescent="0.25">
      <c r="A25" s="110"/>
      <c r="B25" s="111"/>
      <c r="C25" s="111"/>
      <c r="D25" s="112"/>
      <c r="E25" s="112"/>
      <c r="F25" s="112"/>
      <c r="G25" s="110"/>
      <c r="H25" s="122"/>
      <c r="I25" s="122"/>
      <c r="J25" s="112"/>
      <c r="K25" s="112"/>
      <c r="L25" s="112"/>
      <c r="M25" s="118"/>
      <c r="N25" s="110"/>
      <c r="O25" s="110"/>
      <c r="P25" s="110"/>
      <c r="Q25" s="114"/>
      <c r="R25" s="115"/>
      <c r="S25" s="116"/>
      <c r="T25" s="110"/>
      <c r="U25" s="111"/>
      <c r="V25" s="117"/>
      <c r="W25" s="117"/>
      <c r="X25" s="113"/>
      <c r="Y25" s="113"/>
      <c r="Z25" s="113"/>
      <c r="AA25" s="113"/>
      <c r="AB25" s="110"/>
      <c r="AC25" s="113"/>
      <c r="AD25" s="119"/>
      <c r="AE25" s="119"/>
      <c r="AF25" s="110"/>
      <c r="AG25" s="119"/>
      <c r="AH25" s="110"/>
      <c r="AI25" s="117"/>
      <c r="AJ25" s="117"/>
      <c r="AK25" s="117"/>
      <c r="AL25" s="111"/>
      <c r="AM25" s="110"/>
      <c r="AN25" s="73"/>
      <c r="AO25" s="67"/>
      <c r="AP25" s="67"/>
      <c r="AQ25" s="67"/>
      <c r="AR25" s="67"/>
      <c r="AS25" s="67"/>
      <c r="AT25" s="67"/>
      <c r="AU25" s="67"/>
      <c r="AV25" s="67"/>
      <c r="AW25" s="68"/>
    </row>
    <row r="26" spans="1:49" s="12" customFormat="1" ht="41.25" hidden="1" customHeight="1" x14ac:dyDescent="0.25">
      <c r="A26" s="110"/>
      <c r="B26" s="111"/>
      <c r="C26" s="111"/>
      <c r="D26" s="112"/>
      <c r="E26" s="112"/>
      <c r="F26" s="112"/>
      <c r="G26" s="110"/>
      <c r="H26" s="122"/>
      <c r="I26" s="122"/>
      <c r="J26" s="112"/>
      <c r="K26" s="112"/>
      <c r="L26" s="112"/>
      <c r="M26" s="118"/>
      <c r="N26" s="110"/>
      <c r="O26" s="110"/>
      <c r="P26" s="110"/>
      <c r="Q26" s="114"/>
      <c r="R26" s="115"/>
      <c r="S26" s="116"/>
      <c r="T26" s="110"/>
      <c r="U26" s="111"/>
      <c r="V26" s="117"/>
      <c r="W26" s="117"/>
      <c r="X26" s="113"/>
      <c r="Y26" s="113"/>
      <c r="Z26" s="113"/>
      <c r="AA26" s="113"/>
      <c r="AB26" s="110"/>
      <c r="AC26" s="113"/>
      <c r="AD26" s="119"/>
      <c r="AE26" s="119"/>
      <c r="AF26" s="110"/>
      <c r="AG26" s="119"/>
      <c r="AH26" s="110"/>
      <c r="AI26" s="117"/>
      <c r="AJ26" s="117"/>
      <c r="AK26" s="117"/>
      <c r="AL26" s="111"/>
      <c r="AM26" s="110"/>
      <c r="AN26" s="73"/>
      <c r="AO26" s="67"/>
      <c r="AP26" s="67"/>
      <c r="AQ26" s="67"/>
      <c r="AR26" s="67"/>
      <c r="AS26" s="67"/>
      <c r="AT26" s="67"/>
      <c r="AU26" s="67"/>
      <c r="AV26" s="67"/>
      <c r="AW26" s="68"/>
    </row>
    <row r="27" spans="1:49" s="12" customFormat="1" ht="41.25" hidden="1" customHeight="1" x14ac:dyDescent="0.25">
      <c r="A27" s="110"/>
      <c r="B27" s="111"/>
      <c r="C27" s="111"/>
      <c r="D27" s="112"/>
      <c r="E27" s="112"/>
      <c r="F27" s="112"/>
      <c r="G27" s="110"/>
      <c r="H27" s="122"/>
      <c r="I27" s="122"/>
      <c r="J27" s="112"/>
      <c r="K27" s="112"/>
      <c r="L27" s="112"/>
      <c r="M27" s="118"/>
      <c r="N27" s="110"/>
      <c r="O27" s="110"/>
      <c r="P27" s="110"/>
      <c r="Q27" s="114"/>
      <c r="R27" s="115"/>
      <c r="S27" s="116"/>
      <c r="T27" s="110"/>
      <c r="U27" s="111"/>
      <c r="V27" s="117"/>
      <c r="W27" s="117"/>
      <c r="X27" s="113"/>
      <c r="Y27" s="113"/>
      <c r="Z27" s="113"/>
      <c r="AA27" s="113"/>
      <c r="AB27" s="110"/>
      <c r="AC27" s="113"/>
      <c r="AD27" s="119"/>
      <c r="AE27" s="119"/>
      <c r="AF27" s="110"/>
      <c r="AG27" s="119"/>
      <c r="AH27" s="110"/>
      <c r="AI27" s="117"/>
      <c r="AJ27" s="117"/>
      <c r="AK27" s="117"/>
      <c r="AL27" s="111"/>
      <c r="AM27" s="110"/>
      <c r="AN27" s="73"/>
      <c r="AO27" s="67"/>
      <c r="AP27" s="67"/>
      <c r="AQ27" s="67"/>
      <c r="AR27" s="67"/>
      <c r="AS27" s="67"/>
      <c r="AT27" s="67"/>
      <c r="AU27" s="67"/>
      <c r="AV27" s="67"/>
      <c r="AW27" s="68"/>
    </row>
    <row r="28" spans="1:49" s="12" customFormat="1" ht="41.25" hidden="1" customHeight="1" x14ac:dyDescent="0.25">
      <c r="A28" s="110"/>
      <c r="B28" s="111"/>
      <c r="C28" s="111"/>
      <c r="D28" s="112"/>
      <c r="E28" s="112"/>
      <c r="F28" s="112"/>
      <c r="G28" s="110"/>
      <c r="H28" s="122"/>
      <c r="I28" s="122"/>
      <c r="J28" s="112"/>
      <c r="K28" s="112"/>
      <c r="L28" s="112"/>
      <c r="M28" s="118"/>
      <c r="N28" s="110"/>
      <c r="O28" s="110"/>
      <c r="P28" s="110"/>
      <c r="Q28" s="114"/>
      <c r="R28" s="115"/>
      <c r="S28" s="116"/>
      <c r="T28" s="110"/>
      <c r="U28" s="111"/>
      <c r="V28" s="117"/>
      <c r="W28" s="117"/>
      <c r="X28" s="113"/>
      <c r="Y28" s="113"/>
      <c r="Z28" s="113"/>
      <c r="AA28" s="113"/>
      <c r="AB28" s="110"/>
      <c r="AC28" s="113"/>
      <c r="AD28" s="119"/>
      <c r="AE28" s="119"/>
      <c r="AF28" s="110"/>
      <c r="AG28" s="119"/>
      <c r="AH28" s="110"/>
      <c r="AI28" s="117"/>
      <c r="AJ28" s="117"/>
      <c r="AK28" s="117"/>
      <c r="AL28" s="111"/>
      <c r="AM28" s="110"/>
      <c r="AN28" s="73"/>
      <c r="AO28" s="67"/>
      <c r="AP28" s="67"/>
      <c r="AQ28" s="67"/>
      <c r="AR28" s="67"/>
      <c r="AS28" s="67"/>
      <c r="AT28" s="67"/>
      <c r="AU28" s="67"/>
      <c r="AV28" s="67"/>
      <c r="AW28" s="52"/>
    </row>
    <row r="29" spans="1:49" s="12" customFormat="1" ht="41.25" hidden="1" customHeight="1" x14ac:dyDescent="0.25">
      <c r="A29" s="118"/>
      <c r="B29" s="112"/>
      <c r="C29" s="112"/>
      <c r="D29" s="112"/>
      <c r="E29" s="112"/>
      <c r="F29" s="112"/>
      <c r="G29" s="110"/>
      <c r="H29" s="122"/>
      <c r="I29" s="122"/>
      <c r="J29" s="123"/>
      <c r="K29" s="119"/>
      <c r="L29" s="119"/>
      <c r="M29" s="118"/>
      <c r="N29" s="110"/>
      <c r="O29" s="110"/>
      <c r="P29" s="110"/>
      <c r="Q29" s="114"/>
      <c r="R29" s="115"/>
      <c r="S29" s="124"/>
      <c r="T29" s="123"/>
      <c r="U29" s="123"/>
      <c r="V29" s="117"/>
      <c r="W29" s="117"/>
      <c r="X29" s="113"/>
      <c r="Y29" s="113"/>
      <c r="Z29" s="113"/>
      <c r="AA29" s="113"/>
      <c r="AB29" s="125"/>
      <c r="AC29" s="113"/>
      <c r="AD29" s="119"/>
      <c r="AE29" s="119"/>
      <c r="AF29" s="110"/>
      <c r="AG29" s="119"/>
      <c r="AH29" s="113"/>
      <c r="AI29" s="117"/>
      <c r="AJ29" s="117"/>
      <c r="AK29" s="117"/>
      <c r="AL29" s="111"/>
      <c r="AM29" s="119"/>
      <c r="AN29" s="73"/>
      <c r="AO29" s="67"/>
      <c r="AP29" s="67"/>
      <c r="AQ29" s="67"/>
      <c r="AR29" s="67"/>
      <c r="AS29" s="67"/>
      <c r="AT29" s="67"/>
      <c r="AU29" s="67"/>
      <c r="AV29" s="67"/>
      <c r="AW29" s="105"/>
    </row>
    <row r="30" spans="1:49" s="12" customFormat="1" ht="41.25" hidden="1" customHeight="1" x14ac:dyDescent="0.25">
      <c r="A30" s="118"/>
      <c r="B30" s="112"/>
      <c r="C30" s="112"/>
      <c r="D30" s="112"/>
      <c r="E30" s="112"/>
      <c r="F30" s="112"/>
      <c r="G30" s="110"/>
      <c r="H30" s="122"/>
      <c r="I30" s="122"/>
      <c r="J30" s="123"/>
      <c r="K30" s="119"/>
      <c r="L30" s="119"/>
      <c r="M30" s="118"/>
      <c r="N30" s="110"/>
      <c r="O30" s="110"/>
      <c r="P30" s="110"/>
      <c r="Q30" s="114"/>
      <c r="R30" s="115"/>
      <c r="S30" s="124"/>
      <c r="T30" s="123"/>
      <c r="U30" s="123"/>
      <c r="V30" s="117"/>
      <c r="W30" s="117"/>
      <c r="X30" s="113"/>
      <c r="Y30" s="113"/>
      <c r="Z30" s="113"/>
      <c r="AA30" s="113"/>
      <c r="AB30" s="125"/>
      <c r="AC30" s="113"/>
      <c r="AD30" s="119"/>
      <c r="AE30" s="119"/>
      <c r="AF30" s="110"/>
      <c r="AG30" s="119"/>
      <c r="AH30" s="113"/>
      <c r="AI30" s="117"/>
      <c r="AJ30" s="117"/>
      <c r="AK30" s="117"/>
      <c r="AL30" s="111"/>
      <c r="AM30" s="119"/>
      <c r="AN30" s="73"/>
      <c r="AO30" s="67"/>
      <c r="AP30" s="67"/>
      <c r="AQ30" s="67"/>
      <c r="AR30" s="67"/>
      <c r="AS30" s="67"/>
      <c r="AT30" s="67"/>
      <c r="AU30" s="67"/>
      <c r="AV30" s="67"/>
      <c r="AW30" s="105"/>
    </row>
    <row r="31" spans="1:49" s="12" customFormat="1" ht="41.25" hidden="1" customHeight="1" x14ac:dyDescent="0.25">
      <c r="A31" s="118"/>
      <c r="B31" s="112"/>
      <c r="C31" s="112"/>
      <c r="D31" s="112"/>
      <c r="E31" s="112"/>
      <c r="F31" s="112"/>
      <c r="G31" s="110"/>
      <c r="H31" s="122"/>
      <c r="I31" s="122"/>
      <c r="J31" s="123"/>
      <c r="K31" s="119"/>
      <c r="L31" s="119"/>
      <c r="M31" s="118"/>
      <c r="N31" s="110"/>
      <c r="O31" s="110"/>
      <c r="P31" s="110"/>
      <c r="Q31" s="114"/>
      <c r="R31" s="115"/>
      <c r="S31" s="124"/>
      <c r="T31" s="123"/>
      <c r="U31" s="123"/>
      <c r="V31" s="117"/>
      <c r="W31" s="117"/>
      <c r="X31" s="113"/>
      <c r="Y31" s="113"/>
      <c r="Z31" s="113"/>
      <c r="AA31" s="113"/>
      <c r="AB31" s="125"/>
      <c r="AC31" s="113"/>
      <c r="AD31" s="119"/>
      <c r="AE31" s="119"/>
      <c r="AF31" s="110"/>
      <c r="AG31" s="119"/>
      <c r="AH31" s="113"/>
      <c r="AI31" s="117"/>
      <c r="AJ31" s="117"/>
      <c r="AK31" s="117"/>
      <c r="AL31" s="111"/>
      <c r="AM31" s="119"/>
      <c r="AN31" s="73"/>
      <c r="AO31" s="67"/>
      <c r="AP31" s="67"/>
      <c r="AQ31" s="67"/>
      <c r="AR31" s="67"/>
      <c r="AS31" s="67"/>
      <c r="AT31" s="67"/>
      <c r="AU31" s="67"/>
      <c r="AV31" s="67"/>
      <c r="AW31" s="105"/>
    </row>
    <row r="32" spans="1:49" s="12" customFormat="1" ht="41.25" hidden="1" customHeight="1" x14ac:dyDescent="0.25">
      <c r="A32" s="118"/>
      <c r="B32" s="112"/>
      <c r="C32" s="112"/>
      <c r="D32" s="112"/>
      <c r="E32" s="112"/>
      <c r="F32" s="112"/>
      <c r="G32" s="110"/>
      <c r="H32" s="122"/>
      <c r="I32" s="122"/>
      <c r="J32" s="123"/>
      <c r="K32" s="119"/>
      <c r="L32" s="119"/>
      <c r="M32" s="118"/>
      <c r="N32" s="110"/>
      <c r="O32" s="110"/>
      <c r="P32" s="110"/>
      <c r="Q32" s="114"/>
      <c r="R32" s="115"/>
      <c r="S32" s="124"/>
      <c r="T32" s="123"/>
      <c r="U32" s="123"/>
      <c r="V32" s="117"/>
      <c r="W32" s="117"/>
      <c r="X32" s="113"/>
      <c r="Y32" s="113"/>
      <c r="Z32" s="113"/>
      <c r="AA32" s="113"/>
      <c r="AB32" s="125"/>
      <c r="AC32" s="113"/>
      <c r="AD32" s="119"/>
      <c r="AE32" s="119"/>
      <c r="AF32" s="110"/>
      <c r="AG32" s="119"/>
      <c r="AH32" s="113"/>
      <c r="AI32" s="117"/>
      <c r="AJ32" s="117"/>
      <c r="AK32" s="117"/>
      <c r="AL32" s="111"/>
      <c r="AM32" s="119"/>
      <c r="AN32" s="73"/>
      <c r="AO32" s="67"/>
      <c r="AP32" s="67"/>
      <c r="AQ32" s="67"/>
      <c r="AR32" s="67"/>
      <c r="AS32" s="67"/>
      <c r="AT32" s="67"/>
      <c r="AU32" s="67"/>
      <c r="AV32" s="67"/>
      <c r="AW32" s="105"/>
    </row>
    <row r="33" spans="1:49" s="12" customFormat="1" ht="41.25" hidden="1" customHeight="1" x14ac:dyDescent="0.25">
      <c r="A33" s="118"/>
      <c r="B33" s="112"/>
      <c r="C33" s="111"/>
      <c r="D33" s="112"/>
      <c r="E33" s="112"/>
      <c r="F33" s="112"/>
      <c r="G33" s="110"/>
      <c r="H33" s="122"/>
      <c r="I33" s="122"/>
      <c r="J33" s="112"/>
      <c r="K33" s="112"/>
      <c r="L33" s="112"/>
      <c r="M33" s="118"/>
      <c r="N33" s="110"/>
      <c r="O33" s="110"/>
      <c r="P33" s="110"/>
      <c r="Q33" s="115"/>
      <c r="R33" s="115"/>
      <c r="S33" s="124"/>
      <c r="T33" s="118"/>
      <c r="U33" s="112"/>
      <c r="V33" s="126"/>
      <c r="W33" s="126"/>
      <c r="X33" s="113"/>
      <c r="Y33" s="113"/>
      <c r="Z33" s="113"/>
      <c r="AA33" s="113"/>
      <c r="AB33" s="125"/>
      <c r="AC33" s="113"/>
      <c r="AD33" s="118"/>
      <c r="AE33" s="118"/>
      <c r="AF33" s="118"/>
      <c r="AG33" s="119"/>
      <c r="AH33" s="113"/>
      <c r="AI33" s="117"/>
      <c r="AJ33" s="126"/>
      <c r="AK33" s="117"/>
      <c r="AL33" s="112"/>
      <c r="AM33" s="119"/>
      <c r="AN33" s="73"/>
      <c r="AO33" s="67"/>
      <c r="AP33" s="67"/>
      <c r="AQ33" s="67"/>
      <c r="AR33" s="67"/>
      <c r="AS33" s="67"/>
      <c r="AT33" s="67"/>
      <c r="AU33" s="67"/>
      <c r="AV33" s="67"/>
      <c r="AW33" s="105"/>
    </row>
    <row r="34" spans="1:49" s="12" customFormat="1" ht="41.25" hidden="1" customHeight="1" x14ac:dyDescent="0.25">
      <c r="A34" s="118"/>
      <c r="B34" s="112"/>
      <c r="C34" s="112"/>
      <c r="D34" s="112"/>
      <c r="E34" s="112"/>
      <c r="F34" s="112"/>
      <c r="G34" s="110"/>
      <c r="H34" s="122"/>
      <c r="I34" s="122"/>
      <c r="J34" s="123"/>
      <c r="K34" s="119"/>
      <c r="L34" s="119"/>
      <c r="M34" s="118"/>
      <c r="N34" s="110"/>
      <c r="O34" s="110"/>
      <c r="P34" s="110"/>
      <c r="Q34" s="115"/>
      <c r="R34" s="115"/>
      <c r="S34" s="124"/>
      <c r="T34" s="123"/>
      <c r="U34" s="123"/>
      <c r="V34" s="117"/>
      <c r="W34" s="117"/>
      <c r="X34" s="113"/>
      <c r="Y34" s="113"/>
      <c r="Z34" s="113"/>
      <c r="AA34" s="113"/>
      <c r="AB34" s="125"/>
      <c r="AC34" s="113"/>
      <c r="AD34" s="119"/>
      <c r="AE34" s="119"/>
      <c r="AF34" s="110"/>
      <c r="AG34" s="119"/>
      <c r="AH34" s="113"/>
      <c r="AI34" s="117"/>
      <c r="AJ34" s="126"/>
      <c r="AK34" s="126"/>
      <c r="AL34" s="111"/>
      <c r="AM34" s="119"/>
      <c r="AN34" s="73"/>
      <c r="AO34" s="67"/>
      <c r="AP34" s="67"/>
      <c r="AQ34" s="67"/>
      <c r="AR34" s="67"/>
      <c r="AS34" s="67"/>
      <c r="AT34" s="67"/>
      <c r="AU34" s="67"/>
      <c r="AV34" s="67"/>
      <c r="AW34" s="105"/>
    </row>
    <row r="35" spans="1:49" s="12" customFormat="1" ht="41.25" hidden="1" customHeight="1" x14ac:dyDescent="0.25">
      <c r="A35" s="118"/>
      <c r="B35" s="112"/>
      <c r="C35" s="112"/>
      <c r="D35" s="112"/>
      <c r="E35" s="112"/>
      <c r="F35" s="112"/>
      <c r="G35" s="110"/>
      <c r="H35" s="122"/>
      <c r="I35" s="122"/>
      <c r="J35" s="123"/>
      <c r="K35" s="119"/>
      <c r="L35" s="119"/>
      <c r="M35" s="118"/>
      <c r="N35" s="110"/>
      <c r="O35" s="110"/>
      <c r="P35" s="110"/>
      <c r="Q35" s="115"/>
      <c r="R35" s="115"/>
      <c r="S35" s="124"/>
      <c r="T35" s="123"/>
      <c r="U35" s="123"/>
      <c r="V35" s="117"/>
      <c r="W35" s="117"/>
      <c r="X35" s="113"/>
      <c r="Y35" s="113"/>
      <c r="Z35" s="113"/>
      <c r="AA35" s="113"/>
      <c r="AB35" s="125"/>
      <c r="AC35" s="113"/>
      <c r="AD35" s="119"/>
      <c r="AE35" s="119"/>
      <c r="AF35" s="110"/>
      <c r="AG35" s="119"/>
      <c r="AH35" s="113"/>
      <c r="AI35" s="117"/>
      <c r="AJ35" s="126"/>
      <c r="AK35" s="126"/>
      <c r="AL35" s="111"/>
      <c r="AM35" s="119"/>
      <c r="AN35" s="73"/>
      <c r="AO35" s="67"/>
      <c r="AP35" s="67"/>
      <c r="AQ35" s="67"/>
      <c r="AR35" s="67"/>
      <c r="AS35" s="67"/>
      <c r="AT35" s="67"/>
      <c r="AU35" s="67"/>
      <c r="AV35" s="67"/>
      <c r="AW35" s="105"/>
    </row>
    <row r="36" spans="1:49" s="12" customFormat="1" ht="41.25" hidden="1" customHeight="1" x14ac:dyDescent="0.25">
      <c r="A36" s="119"/>
      <c r="B36" s="112"/>
      <c r="C36" s="123"/>
      <c r="D36" s="123"/>
      <c r="E36" s="123"/>
      <c r="F36" s="123"/>
      <c r="G36" s="110"/>
      <c r="H36" s="120"/>
      <c r="I36" s="120"/>
      <c r="J36" s="112"/>
      <c r="K36" s="112"/>
      <c r="L36" s="112"/>
      <c r="M36" s="118"/>
      <c r="N36" s="127"/>
      <c r="O36" s="127"/>
      <c r="P36" s="127"/>
      <c r="Q36" s="115"/>
      <c r="R36" s="128"/>
      <c r="S36" s="116"/>
      <c r="T36" s="113"/>
      <c r="U36" s="111"/>
      <c r="V36" s="126"/>
      <c r="W36" s="126"/>
      <c r="X36" s="113"/>
      <c r="Y36" s="113"/>
      <c r="Z36" s="113"/>
      <c r="AA36" s="113"/>
      <c r="AB36" s="125"/>
      <c r="AC36" s="113"/>
      <c r="AD36" s="118"/>
      <c r="AE36" s="118"/>
      <c r="AF36" s="118"/>
      <c r="AG36" s="119"/>
      <c r="AH36" s="113"/>
      <c r="AI36" s="126"/>
      <c r="AJ36" s="126"/>
      <c r="AK36" s="126"/>
      <c r="AL36" s="111"/>
      <c r="AM36" s="119"/>
      <c r="AN36" s="73"/>
      <c r="AO36" s="67"/>
      <c r="AP36" s="67"/>
      <c r="AQ36" s="67"/>
      <c r="AR36" s="67"/>
      <c r="AS36" s="67"/>
      <c r="AT36" s="67"/>
      <c r="AU36" s="67"/>
      <c r="AV36" s="67"/>
      <c r="AW36" s="105"/>
    </row>
    <row r="37" spans="1:49" s="12" customFormat="1" ht="41.25" hidden="1" customHeight="1" x14ac:dyDescent="0.25">
      <c r="A37" s="110"/>
      <c r="B37" s="112"/>
      <c r="C37" s="111"/>
      <c r="D37" s="123"/>
      <c r="E37" s="112"/>
      <c r="F37" s="112"/>
      <c r="G37" s="110"/>
      <c r="H37" s="129"/>
      <c r="I37" s="129"/>
      <c r="J37" s="112"/>
      <c r="K37" s="130"/>
      <c r="L37" s="130"/>
      <c r="M37" s="118"/>
      <c r="N37" s="110"/>
      <c r="O37" s="131"/>
      <c r="P37" s="131"/>
      <c r="Q37" s="115"/>
      <c r="R37" s="132"/>
      <c r="S37" s="116"/>
      <c r="T37" s="110"/>
      <c r="U37" s="111"/>
      <c r="V37" s="126"/>
      <c r="W37" s="126"/>
      <c r="X37" s="113"/>
      <c r="Y37" s="113"/>
      <c r="Z37" s="113"/>
      <c r="AA37" s="113"/>
      <c r="AB37" s="110"/>
      <c r="AC37" s="113"/>
      <c r="AD37" s="119"/>
      <c r="AE37" s="119"/>
      <c r="AF37" s="110"/>
      <c r="AG37" s="119"/>
      <c r="AH37" s="110"/>
      <c r="AI37" s="126"/>
      <c r="AJ37" s="126"/>
      <c r="AK37" s="126"/>
      <c r="AL37" s="111"/>
      <c r="AM37" s="110"/>
      <c r="AN37" s="73"/>
      <c r="AO37" s="67"/>
      <c r="AP37" s="67"/>
      <c r="AQ37" s="67"/>
      <c r="AR37" s="67"/>
      <c r="AS37" s="67"/>
      <c r="AT37" s="67"/>
      <c r="AU37" s="67"/>
      <c r="AV37" s="67"/>
      <c r="AW37" s="105"/>
    </row>
    <row r="38" spans="1:49" ht="17.25" customHeight="1" x14ac:dyDescent="0.25">
      <c r="A38" s="91" t="s">
        <v>76</v>
      </c>
      <c r="B38" s="92"/>
      <c r="C38" s="93"/>
      <c r="D38" s="94"/>
      <c r="E38" s="95"/>
      <c r="F38" s="96"/>
      <c r="G38" s="97"/>
      <c r="H38" s="98"/>
      <c r="I38" s="98"/>
      <c r="J38" s="96"/>
      <c r="K38" s="96"/>
      <c r="L38" s="96"/>
      <c r="M38" s="99"/>
      <c r="N38" s="93"/>
      <c r="O38" s="93"/>
      <c r="P38" s="93"/>
      <c r="Q38" s="150">
        <f>SUM(Q39:Q40)</f>
        <v>0</v>
      </c>
      <c r="R38" s="150">
        <f>SUM(R39:R40)</f>
        <v>0</v>
      </c>
      <c r="S38" s="100"/>
      <c r="T38" s="99"/>
      <c r="U38" s="95"/>
      <c r="V38" s="101"/>
      <c r="W38" s="101"/>
      <c r="X38" s="97"/>
      <c r="Y38" s="97"/>
      <c r="Z38" s="97"/>
      <c r="AA38" s="97"/>
      <c r="AB38" s="102"/>
      <c r="AC38" s="97"/>
      <c r="AD38" s="99"/>
      <c r="AE38" s="99"/>
      <c r="AF38" s="93"/>
      <c r="AG38" s="99"/>
      <c r="AH38" s="93"/>
      <c r="AI38" s="103"/>
      <c r="AJ38" s="101"/>
      <c r="AK38" s="101"/>
      <c r="AL38" s="96"/>
      <c r="AM38" s="99"/>
      <c r="AN38" s="104"/>
      <c r="AO38" s="104"/>
      <c r="AP38" s="104"/>
      <c r="AQ38" s="104"/>
      <c r="AR38" s="104"/>
      <c r="AS38" s="104"/>
      <c r="AT38" s="104"/>
      <c r="AU38" s="104"/>
      <c r="AV38" s="104"/>
      <c r="AW38" s="105"/>
    </row>
    <row r="39" spans="1:49" s="74" customFormat="1" ht="15.75" customHeight="1" x14ac:dyDescent="0.25">
      <c r="A39" s="56"/>
      <c r="B39" s="83"/>
      <c r="C39" s="83"/>
      <c r="D39" s="83"/>
      <c r="E39" s="83"/>
      <c r="F39" s="83"/>
      <c r="G39" s="56"/>
      <c r="H39" s="84"/>
      <c r="I39" s="84"/>
      <c r="J39" s="65"/>
      <c r="K39" s="65"/>
      <c r="L39" s="65"/>
      <c r="M39" s="59"/>
      <c r="N39" s="59"/>
      <c r="O39" s="59"/>
      <c r="P39" s="59"/>
      <c r="Q39" s="85"/>
      <c r="R39" s="85"/>
      <c r="S39" s="60"/>
      <c r="T39" s="83"/>
      <c r="U39" s="83"/>
      <c r="V39" s="133"/>
      <c r="W39" s="133"/>
      <c r="X39" s="52"/>
      <c r="Y39" s="52"/>
      <c r="Z39" s="52"/>
      <c r="AA39" s="52"/>
      <c r="AB39" s="59"/>
      <c r="AC39" s="52"/>
      <c r="AD39" s="59"/>
      <c r="AE39" s="59"/>
      <c r="AF39" s="59"/>
      <c r="AG39" s="61"/>
      <c r="AH39" s="59"/>
      <c r="AI39" s="134"/>
      <c r="AJ39" s="133"/>
      <c r="AK39" s="133"/>
      <c r="AL39" s="83"/>
      <c r="AM39" s="56"/>
      <c r="AN39" s="83"/>
      <c r="AO39" s="83"/>
      <c r="AP39" s="83"/>
      <c r="AQ39" s="83"/>
      <c r="AR39" s="83"/>
      <c r="AS39" s="83"/>
      <c r="AT39" s="83"/>
      <c r="AU39" s="83"/>
      <c r="AV39" s="83"/>
      <c r="AW39" s="56"/>
    </row>
    <row r="40" spans="1:49" s="74" customFormat="1" ht="40.5" hidden="1" customHeight="1" x14ac:dyDescent="0.25">
      <c r="A40" s="56"/>
      <c r="B40" s="83"/>
      <c r="C40" s="83"/>
      <c r="D40" s="83"/>
      <c r="E40" s="83"/>
      <c r="F40" s="83"/>
      <c r="G40" s="56"/>
      <c r="H40" s="84"/>
      <c r="I40" s="84"/>
      <c r="J40" s="65"/>
      <c r="K40" s="65"/>
      <c r="L40" s="65"/>
      <c r="M40" s="61"/>
      <c r="N40" s="59"/>
      <c r="O40" s="59"/>
      <c r="P40" s="59"/>
      <c r="Q40" s="85"/>
      <c r="R40" s="85"/>
      <c r="S40" s="60"/>
      <c r="T40" s="83"/>
      <c r="U40" s="83"/>
      <c r="V40" s="69"/>
      <c r="W40" s="69"/>
      <c r="X40" s="52"/>
      <c r="Y40" s="52"/>
      <c r="Z40" s="52"/>
      <c r="AA40" s="52"/>
      <c r="AB40" s="59"/>
      <c r="AC40" s="52"/>
      <c r="AD40" s="58"/>
      <c r="AE40" s="58"/>
      <c r="AF40" s="58"/>
      <c r="AG40" s="61"/>
      <c r="AH40" s="59"/>
      <c r="AI40" s="62"/>
      <c r="AJ40" s="86"/>
      <c r="AK40" s="86"/>
      <c r="AL40" s="83"/>
      <c r="AM40" s="56"/>
      <c r="AW40" s="56"/>
    </row>
    <row r="41" spans="1:49" s="74" customFormat="1" x14ac:dyDescent="0.25">
      <c r="A41" s="75" t="s">
        <v>75</v>
      </c>
      <c r="B41" s="76"/>
      <c r="C41" s="67"/>
      <c r="D41" s="76"/>
      <c r="E41" s="77"/>
      <c r="F41" s="77"/>
      <c r="G41" s="67"/>
      <c r="H41" s="78"/>
      <c r="I41" s="78"/>
      <c r="J41" s="77"/>
      <c r="K41" s="77"/>
      <c r="L41" s="77"/>
      <c r="M41" s="77"/>
      <c r="N41" s="67"/>
      <c r="O41" s="67"/>
      <c r="P41" s="67"/>
      <c r="Q41" s="151">
        <f>SUM(Q42:Q47)</f>
        <v>334.4</v>
      </c>
      <c r="R41" s="151">
        <f>SUM(R42:R47)</f>
        <v>334.4</v>
      </c>
      <c r="S41" s="79"/>
      <c r="T41" s="77"/>
      <c r="U41" s="77"/>
      <c r="V41" s="80"/>
      <c r="W41" s="80"/>
      <c r="X41" s="67"/>
      <c r="Y41" s="67"/>
      <c r="Z41" s="67"/>
      <c r="AA41" s="67"/>
      <c r="AB41" s="67"/>
      <c r="AC41" s="67"/>
      <c r="AD41" s="77"/>
      <c r="AE41" s="77"/>
      <c r="AF41" s="77"/>
      <c r="AG41" s="77"/>
      <c r="AH41" s="67"/>
      <c r="AI41" s="77"/>
      <c r="AJ41" s="81"/>
      <c r="AK41" s="77"/>
      <c r="AL41" s="77"/>
      <c r="AM41" s="77"/>
      <c r="AW41" s="106"/>
    </row>
    <row r="42" spans="1:49" ht="40.5" customHeight="1" x14ac:dyDescent="0.25">
      <c r="A42" s="58">
        <v>7</v>
      </c>
      <c r="B42" s="65">
        <v>2227</v>
      </c>
      <c r="C42" s="59" t="s">
        <v>46</v>
      </c>
      <c r="D42" s="57" t="s">
        <v>78</v>
      </c>
      <c r="E42" s="58" t="s">
        <v>42</v>
      </c>
      <c r="F42" s="57">
        <v>34</v>
      </c>
      <c r="G42" s="59" t="s">
        <v>98</v>
      </c>
      <c r="H42" s="72" t="s">
        <v>80</v>
      </c>
      <c r="I42" s="72" t="s">
        <v>79</v>
      </c>
      <c r="J42" s="65">
        <v>1</v>
      </c>
      <c r="K42" s="65"/>
      <c r="L42" s="65"/>
      <c r="M42" s="58" t="s">
        <v>43</v>
      </c>
      <c r="N42" s="59" t="s">
        <v>90</v>
      </c>
      <c r="O42" s="59"/>
      <c r="P42" s="59"/>
      <c r="Q42" s="71">
        <f>R42</f>
        <v>96</v>
      </c>
      <c r="R42" s="71">
        <v>96</v>
      </c>
      <c r="S42" s="60" t="s">
        <v>84</v>
      </c>
      <c r="T42" s="57" t="s">
        <v>46</v>
      </c>
      <c r="U42" s="57" t="s">
        <v>58</v>
      </c>
      <c r="V42" s="143">
        <v>44650</v>
      </c>
      <c r="W42" s="143">
        <f t="shared" ref="W42:W45" si="4">V42+30</f>
        <v>44680</v>
      </c>
      <c r="X42" s="52" t="s">
        <v>40</v>
      </c>
      <c r="Y42" s="52" t="s">
        <v>40</v>
      </c>
      <c r="Z42" s="52" t="s">
        <v>40</v>
      </c>
      <c r="AA42" s="52" t="s">
        <v>40</v>
      </c>
      <c r="AB42" s="59" t="str">
        <f t="shared" ref="AB42:AB45" si="5">G42</f>
        <v>Оказание услуг по проведению  предрейсовых и  послерейсовых медицинских осмотров 
в Ибресенском районе Чувашской Республики</v>
      </c>
      <c r="AC42" s="52" t="s">
        <v>37</v>
      </c>
      <c r="AD42" s="58">
        <v>796</v>
      </c>
      <c r="AE42" s="58" t="s">
        <v>38</v>
      </c>
      <c r="AF42" s="58">
        <v>1</v>
      </c>
      <c r="AG42" s="61">
        <v>97000000000</v>
      </c>
      <c r="AH42" s="59" t="s">
        <v>39</v>
      </c>
      <c r="AI42" s="134">
        <f t="shared" ref="AI42:AI45" si="6">W42+20</f>
        <v>44700</v>
      </c>
      <c r="AJ42" s="138">
        <f t="shared" ref="AJ42:AJ45" si="7">AI42</f>
        <v>44700</v>
      </c>
      <c r="AK42" s="138">
        <v>45657</v>
      </c>
      <c r="AL42" s="57">
        <v>2022</v>
      </c>
      <c r="AM42" s="58" t="s">
        <v>40</v>
      </c>
      <c r="AN42" s="136"/>
      <c r="AO42" s="136"/>
      <c r="AP42" s="136"/>
      <c r="AQ42" s="136"/>
      <c r="AR42" s="136"/>
      <c r="AS42" s="136"/>
      <c r="AT42" s="136"/>
      <c r="AU42" s="136"/>
      <c r="AV42" s="136"/>
      <c r="AW42" s="59"/>
    </row>
    <row r="43" spans="1:49" ht="40.5" customHeight="1" x14ac:dyDescent="0.25">
      <c r="A43" s="58">
        <v>7</v>
      </c>
      <c r="B43" s="65">
        <v>2227</v>
      </c>
      <c r="C43" s="59" t="s">
        <v>46</v>
      </c>
      <c r="D43" s="57" t="s">
        <v>78</v>
      </c>
      <c r="E43" s="58" t="s">
        <v>42</v>
      </c>
      <c r="F43" s="65">
        <v>35</v>
      </c>
      <c r="G43" s="59" t="s">
        <v>99</v>
      </c>
      <c r="H43" s="72" t="s">
        <v>80</v>
      </c>
      <c r="I43" s="72" t="s">
        <v>79</v>
      </c>
      <c r="J43" s="65">
        <v>1</v>
      </c>
      <c r="K43" s="65"/>
      <c r="L43" s="65"/>
      <c r="M43" s="58" t="s">
        <v>43</v>
      </c>
      <c r="N43" s="59" t="s">
        <v>90</v>
      </c>
      <c r="O43" s="59"/>
      <c r="P43" s="59"/>
      <c r="Q43" s="71">
        <f>R43</f>
        <v>75.2</v>
      </c>
      <c r="R43" s="71">
        <v>75.2</v>
      </c>
      <c r="S43" s="60" t="s">
        <v>84</v>
      </c>
      <c r="T43" s="57" t="s">
        <v>46</v>
      </c>
      <c r="U43" s="57" t="s">
        <v>58</v>
      </c>
      <c r="V43" s="143">
        <v>44650</v>
      </c>
      <c r="W43" s="143">
        <f t="shared" si="4"/>
        <v>44680</v>
      </c>
      <c r="X43" s="52" t="s">
        <v>40</v>
      </c>
      <c r="Y43" s="52" t="s">
        <v>40</v>
      </c>
      <c r="Z43" s="52" t="s">
        <v>40</v>
      </c>
      <c r="AA43" s="52" t="s">
        <v>40</v>
      </c>
      <c r="AB43" s="59" t="str">
        <f t="shared" si="5"/>
        <v>Оказание услуг по проведению  предрейсовых и  послерейсовых медицинских осмотров 
в Комсомольском районе Чувашской Республики</v>
      </c>
      <c r="AC43" s="52" t="s">
        <v>37</v>
      </c>
      <c r="AD43" s="58">
        <v>796</v>
      </c>
      <c r="AE43" s="58" t="s">
        <v>38</v>
      </c>
      <c r="AF43" s="58">
        <v>1</v>
      </c>
      <c r="AG43" s="61">
        <v>97000000000</v>
      </c>
      <c r="AH43" s="59" t="s">
        <v>39</v>
      </c>
      <c r="AI43" s="134">
        <f t="shared" si="6"/>
        <v>44700</v>
      </c>
      <c r="AJ43" s="138">
        <f t="shared" si="7"/>
        <v>44700</v>
      </c>
      <c r="AK43" s="138">
        <v>45657</v>
      </c>
      <c r="AL43" s="57">
        <v>2022</v>
      </c>
      <c r="AM43" s="58" t="s">
        <v>40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59"/>
    </row>
    <row r="44" spans="1:49" ht="40.5" customHeight="1" x14ac:dyDescent="0.25">
      <c r="A44" s="58">
        <v>7</v>
      </c>
      <c r="B44" s="65">
        <v>2227</v>
      </c>
      <c r="C44" s="59" t="s">
        <v>46</v>
      </c>
      <c r="D44" s="57" t="s">
        <v>78</v>
      </c>
      <c r="E44" s="58" t="s">
        <v>42</v>
      </c>
      <c r="F44" s="57">
        <v>36</v>
      </c>
      <c r="G44" s="59" t="s">
        <v>100</v>
      </c>
      <c r="H44" s="72" t="s">
        <v>80</v>
      </c>
      <c r="I44" s="72" t="s">
        <v>79</v>
      </c>
      <c r="J44" s="65">
        <v>1</v>
      </c>
      <c r="K44" s="65"/>
      <c r="L44" s="65"/>
      <c r="M44" s="58" t="s">
        <v>43</v>
      </c>
      <c r="N44" s="59" t="s">
        <v>90</v>
      </c>
      <c r="O44" s="59"/>
      <c r="P44" s="59"/>
      <c r="Q44" s="71">
        <f>R44</f>
        <v>92.8</v>
      </c>
      <c r="R44" s="71">
        <v>92.8</v>
      </c>
      <c r="S44" s="60" t="s">
        <v>84</v>
      </c>
      <c r="T44" s="57" t="s">
        <v>46</v>
      </c>
      <c r="U44" s="57" t="s">
        <v>58</v>
      </c>
      <c r="V44" s="143">
        <v>44650</v>
      </c>
      <c r="W44" s="143">
        <f t="shared" si="4"/>
        <v>44680</v>
      </c>
      <c r="X44" s="52" t="s">
        <v>40</v>
      </c>
      <c r="Y44" s="52" t="s">
        <v>40</v>
      </c>
      <c r="Z44" s="52" t="s">
        <v>40</v>
      </c>
      <c r="AA44" s="52" t="s">
        <v>40</v>
      </c>
      <c r="AB44" s="59" t="str">
        <f t="shared" si="5"/>
        <v>Оказание услуг по проведению  предрейсовых и  послерейсовых медицинских осмотров 
в Порецком районе Чувашской Республики</v>
      </c>
      <c r="AC44" s="52" t="s">
        <v>37</v>
      </c>
      <c r="AD44" s="58">
        <v>796</v>
      </c>
      <c r="AE44" s="58" t="s">
        <v>38</v>
      </c>
      <c r="AF44" s="58">
        <v>1</v>
      </c>
      <c r="AG44" s="61">
        <v>97000000000</v>
      </c>
      <c r="AH44" s="59" t="s">
        <v>39</v>
      </c>
      <c r="AI44" s="134">
        <f t="shared" si="6"/>
        <v>44700</v>
      </c>
      <c r="AJ44" s="138">
        <f t="shared" si="7"/>
        <v>44700</v>
      </c>
      <c r="AK44" s="138">
        <v>45657</v>
      </c>
      <c r="AL44" s="57">
        <v>2022</v>
      </c>
      <c r="AM44" s="58" t="s">
        <v>40</v>
      </c>
      <c r="AN44" s="118"/>
      <c r="AO44" s="118"/>
      <c r="AP44" s="118"/>
      <c r="AQ44" s="118"/>
      <c r="AR44" s="118"/>
      <c r="AS44" s="118"/>
      <c r="AT44" s="118"/>
      <c r="AU44" s="118"/>
      <c r="AV44" s="118"/>
      <c r="AW44" s="59"/>
    </row>
    <row r="45" spans="1:49" ht="40.5" customHeight="1" x14ac:dyDescent="0.25">
      <c r="A45" s="58">
        <v>7</v>
      </c>
      <c r="B45" s="65">
        <v>2227</v>
      </c>
      <c r="C45" s="59" t="s">
        <v>46</v>
      </c>
      <c r="D45" s="57" t="s">
        <v>78</v>
      </c>
      <c r="E45" s="58" t="s">
        <v>42</v>
      </c>
      <c r="F45" s="65">
        <v>37</v>
      </c>
      <c r="G45" s="59" t="s">
        <v>101</v>
      </c>
      <c r="H45" s="72" t="s">
        <v>80</v>
      </c>
      <c r="I45" s="72" t="s">
        <v>79</v>
      </c>
      <c r="J45" s="65">
        <v>1</v>
      </c>
      <c r="K45" s="65"/>
      <c r="L45" s="65"/>
      <c r="M45" s="58" t="s">
        <v>43</v>
      </c>
      <c r="N45" s="59" t="s">
        <v>90</v>
      </c>
      <c r="O45" s="59"/>
      <c r="P45" s="59"/>
      <c r="Q45" s="71">
        <f>R45</f>
        <v>70.400000000000006</v>
      </c>
      <c r="R45" s="71">
        <v>70.400000000000006</v>
      </c>
      <c r="S45" s="60" t="s">
        <v>84</v>
      </c>
      <c r="T45" s="57" t="s">
        <v>46</v>
      </c>
      <c r="U45" s="57" t="s">
        <v>58</v>
      </c>
      <c r="V45" s="143">
        <v>44650</v>
      </c>
      <c r="W45" s="143">
        <f t="shared" si="4"/>
        <v>44680</v>
      </c>
      <c r="X45" s="52" t="s">
        <v>40</v>
      </c>
      <c r="Y45" s="52" t="s">
        <v>40</v>
      </c>
      <c r="Z45" s="52" t="s">
        <v>40</v>
      </c>
      <c r="AA45" s="52" t="s">
        <v>40</v>
      </c>
      <c r="AB45" s="59" t="str">
        <f t="shared" si="5"/>
        <v>Оказание услуг по проведению  предрейсовых и  послерейсовых медицинских осмотров 
в Янтиковском районе Чувашской Республики</v>
      </c>
      <c r="AC45" s="52" t="s">
        <v>37</v>
      </c>
      <c r="AD45" s="58">
        <v>796</v>
      </c>
      <c r="AE45" s="58" t="s">
        <v>38</v>
      </c>
      <c r="AF45" s="58">
        <v>1</v>
      </c>
      <c r="AG45" s="61">
        <v>97000000000</v>
      </c>
      <c r="AH45" s="59" t="s">
        <v>39</v>
      </c>
      <c r="AI45" s="134">
        <f t="shared" si="6"/>
        <v>44700</v>
      </c>
      <c r="AJ45" s="138">
        <f t="shared" si="7"/>
        <v>44700</v>
      </c>
      <c r="AK45" s="138">
        <v>45657</v>
      </c>
      <c r="AL45" s="57">
        <v>2022</v>
      </c>
      <c r="AM45" s="58" t="s">
        <v>40</v>
      </c>
      <c r="AN45" s="110"/>
      <c r="AO45" s="110"/>
      <c r="AP45" s="110"/>
      <c r="AQ45" s="110"/>
      <c r="AR45" s="110"/>
      <c r="AS45" s="110"/>
      <c r="AT45" s="110"/>
      <c r="AU45" s="110"/>
      <c r="AV45" s="110"/>
      <c r="AW45" s="59"/>
    </row>
    <row r="46" spans="1:49" ht="40.5" hidden="1" customHeight="1" x14ac:dyDescent="0.25">
      <c r="A46" s="145"/>
      <c r="B46" s="65"/>
      <c r="C46" s="59"/>
      <c r="D46" s="57"/>
      <c r="E46" s="57"/>
      <c r="F46" s="57"/>
      <c r="G46" s="59"/>
      <c r="H46" s="72"/>
      <c r="I46" s="72"/>
      <c r="J46" s="65"/>
      <c r="K46" s="65"/>
      <c r="L46" s="65"/>
      <c r="M46" s="58"/>
      <c r="N46" s="59"/>
      <c r="O46" s="59"/>
      <c r="P46" s="59"/>
      <c r="Q46" s="146"/>
      <c r="R46" s="146"/>
      <c r="S46" s="60"/>
      <c r="T46" s="58"/>
      <c r="U46" s="57"/>
      <c r="V46" s="143"/>
      <c r="W46" s="143"/>
      <c r="X46" s="52"/>
      <c r="Y46" s="52"/>
      <c r="Z46" s="52"/>
      <c r="AA46" s="52"/>
      <c r="AB46" s="144"/>
      <c r="AC46" s="52"/>
      <c r="AD46" s="58"/>
      <c r="AE46" s="58"/>
      <c r="AF46" s="58"/>
      <c r="AG46" s="61"/>
      <c r="AH46" s="59"/>
      <c r="AI46" s="134"/>
      <c r="AJ46" s="138"/>
      <c r="AK46" s="138"/>
      <c r="AL46" s="57"/>
      <c r="AM46" s="58"/>
      <c r="AN46" s="56"/>
      <c r="AO46" s="82"/>
      <c r="AP46" s="82"/>
      <c r="AQ46" s="82"/>
      <c r="AR46" s="82"/>
      <c r="AS46" s="82"/>
      <c r="AT46" s="82"/>
      <c r="AU46" s="82"/>
      <c r="AV46" s="82"/>
      <c r="AW46" s="59"/>
    </row>
    <row r="47" spans="1:49" ht="40.5" hidden="1" customHeight="1" x14ac:dyDescent="0.25">
      <c r="A47" s="145"/>
      <c r="B47" s="65"/>
      <c r="C47" s="59"/>
      <c r="D47" s="57"/>
      <c r="E47" s="57"/>
      <c r="F47" s="57"/>
      <c r="G47" s="59"/>
      <c r="H47" s="72"/>
      <c r="I47" s="72"/>
      <c r="J47" s="65"/>
      <c r="K47" s="65"/>
      <c r="L47" s="65"/>
      <c r="M47" s="58"/>
      <c r="N47" s="59"/>
      <c r="O47" s="59"/>
      <c r="P47" s="59"/>
      <c r="Q47" s="146"/>
      <c r="R47" s="146"/>
      <c r="S47" s="60"/>
      <c r="T47" s="58"/>
      <c r="U47" s="57"/>
      <c r="V47" s="143"/>
      <c r="W47" s="143"/>
      <c r="X47" s="52"/>
      <c r="Y47" s="52"/>
      <c r="Z47" s="52"/>
      <c r="AA47" s="52"/>
      <c r="AB47" s="144"/>
      <c r="AC47" s="52"/>
      <c r="AD47" s="58"/>
      <c r="AE47" s="58"/>
      <c r="AF47" s="58"/>
      <c r="AG47" s="61"/>
      <c r="AH47" s="59"/>
      <c r="AI47" s="134"/>
      <c r="AJ47" s="138"/>
      <c r="AK47" s="138"/>
      <c r="AL47" s="57"/>
      <c r="AM47" s="58"/>
      <c r="AN47" s="56"/>
      <c r="AO47" s="82"/>
      <c r="AP47" s="82"/>
      <c r="AQ47" s="82"/>
      <c r="AR47" s="82"/>
      <c r="AS47" s="82"/>
      <c r="AT47" s="82"/>
      <c r="AU47" s="82"/>
      <c r="AV47" s="82"/>
      <c r="AW47" s="59"/>
    </row>
    <row r="48" spans="1:49" x14ac:dyDescent="0.25">
      <c r="P48" s="108" t="s">
        <v>73</v>
      </c>
      <c r="Q48" s="107">
        <f>Q41+Q38+Q18</f>
        <v>1106.4333300000001</v>
      </c>
      <c r="R48" s="107">
        <f>R41+R38+R18+R16</f>
        <v>1260.8400000000001</v>
      </c>
    </row>
    <row r="49" spans="8:18" x14ac:dyDescent="0.25">
      <c r="P49" s="55"/>
      <c r="Q49" s="54"/>
      <c r="R49" s="54"/>
    </row>
    <row r="50" spans="8:18" x14ac:dyDescent="0.25">
      <c r="P50" s="108"/>
      <c r="Q50" s="54"/>
      <c r="R50" s="54"/>
    </row>
    <row r="56" spans="8:18" x14ac:dyDescent="0.25">
      <c r="H56" s="109"/>
      <c r="I56" s="109"/>
    </row>
  </sheetData>
  <autoFilter ref="A15:AW47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5"/>
  <sheetViews>
    <sheetView topLeftCell="AE1" workbookViewId="0">
      <pane ySplit="16" topLeftCell="A17" activePane="bottomLeft" state="frozen"/>
      <selection pane="bottomLeft" activeCell="J31" sqref="J31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1" customWidth="1"/>
    <col min="50" max="16384" width="9.140625" style="9"/>
  </cols>
  <sheetData>
    <row r="2" spans="1:49" s="27" customFormat="1" ht="18" customHeight="1" x14ac:dyDescent="0.35">
      <c r="A2" s="51" t="s">
        <v>81</v>
      </c>
      <c r="B2" s="44"/>
      <c r="C2" s="23"/>
      <c r="D2" s="35"/>
      <c r="E2" s="23"/>
      <c r="F2" s="23"/>
      <c r="G2" s="24"/>
      <c r="H2" s="3" t="s">
        <v>102</v>
      </c>
      <c r="I2" s="24"/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x14ac:dyDescent="0.25">
      <c r="B3" s="9"/>
    </row>
    <row r="4" spans="1:49" ht="11.25" hidden="1" customHeight="1" x14ac:dyDescent="0.25">
      <c r="A4" s="167" t="s">
        <v>0</v>
      </c>
      <c r="B4" s="167"/>
      <c r="C4" s="167"/>
      <c r="D4" s="167" t="s">
        <v>56</v>
      </c>
      <c r="E4" s="167"/>
      <c r="F4" s="167"/>
      <c r="G4" s="167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67" t="s">
        <v>1</v>
      </c>
      <c r="B5" s="167"/>
      <c r="C5" s="167"/>
      <c r="D5" s="167" t="s">
        <v>2</v>
      </c>
      <c r="E5" s="167"/>
      <c r="F5" s="167"/>
      <c r="G5" s="167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67" t="s">
        <v>3</v>
      </c>
      <c r="B6" s="167"/>
      <c r="C6" s="167"/>
      <c r="D6" s="167" t="s">
        <v>4</v>
      </c>
      <c r="E6" s="167"/>
      <c r="F6" s="167"/>
      <c r="G6" s="167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67" t="s">
        <v>5</v>
      </c>
      <c r="B7" s="167"/>
      <c r="C7" s="167"/>
      <c r="D7" s="167" t="s">
        <v>57</v>
      </c>
      <c r="E7" s="167"/>
      <c r="F7" s="167"/>
      <c r="G7" s="167"/>
      <c r="H7" s="19"/>
      <c r="I7" s="19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67" t="s">
        <v>6</v>
      </c>
      <c r="B8" s="167"/>
      <c r="C8" s="167"/>
      <c r="D8" s="168">
        <v>2124021783</v>
      </c>
      <c r="E8" s="168"/>
      <c r="F8" s="168"/>
      <c r="G8" s="168"/>
      <c r="H8" s="22"/>
      <c r="I8" s="22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67" t="s">
        <v>7</v>
      </c>
      <c r="B9" s="167"/>
      <c r="C9" s="167"/>
      <c r="D9" s="167">
        <v>212401001</v>
      </c>
      <c r="E9" s="167"/>
      <c r="F9" s="167"/>
      <c r="G9" s="167"/>
      <c r="H9" s="19"/>
      <c r="I9" s="19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1.25" hidden="1" customHeight="1" x14ac:dyDescent="0.25">
      <c r="A10" s="167" t="s">
        <v>8</v>
      </c>
      <c r="B10" s="167"/>
      <c r="C10" s="167"/>
      <c r="D10" s="171">
        <v>97410000000</v>
      </c>
      <c r="E10" s="171"/>
      <c r="F10" s="171"/>
      <c r="G10" s="171"/>
      <c r="H10" s="20"/>
      <c r="I10" s="20"/>
      <c r="J10" s="1"/>
      <c r="K10" s="1"/>
      <c r="L10" s="1"/>
      <c r="M10" s="19"/>
      <c r="N10" s="2"/>
      <c r="O10" s="2"/>
      <c r="P10" s="2"/>
      <c r="Q10" s="47"/>
      <c r="R10" s="47"/>
      <c r="S10" s="31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</row>
    <row r="11" spans="1:49" ht="15" customHeight="1" x14ac:dyDescent="0.35">
      <c r="B11" s="51" t="s">
        <v>74</v>
      </c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8.25" customHeight="1" x14ac:dyDescent="0.35">
      <c r="A12" s="3"/>
      <c r="B12" s="45"/>
      <c r="C12" s="3"/>
      <c r="D12" s="36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8"/>
      <c r="R12" s="48"/>
      <c r="S12" s="32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0"/>
    </row>
    <row r="13" spans="1:49" ht="25.5" customHeight="1" x14ac:dyDescent="0.25">
      <c r="A13" s="161" t="s">
        <v>9</v>
      </c>
      <c r="B13" s="152" t="s">
        <v>10</v>
      </c>
      <c r="C13" s="155" t="s">
        <v>11</v>
      </c>
      <c r="D13" s="156"/>
      <c r="E13" s="152" t="s">
        <v>14</v>
      </c>
      <c r="F13" s="152" t="s">
        <v>12</v>
      </c>
      <c r="G13" s="161" t="s">
        <v>13</v>
      </c>
      <c r="H13" s="152" t="s">
        <v>44</v>
      </c>
      <c r="I13" s="152" t="s">
        <v>45</v>
      </c>
      <c r="J13" s="152" t="s">
        <v>47</v>
      </c>
      <c r="K13" s="152" t="s">
        <v>59</v>
      </c>
      <c r="L13" s="152" t="s">
        <v>60</v>
      </c>
      <c r="M13" s="161" t="s">
        <v>15</v>
      </c>
      <c r="N13" s="161" t="s">
        <v>16</v>
      </c>
      <c r="O13" s="152" t="s">
        <v>61</v>
      </c>
      <c r="P13" s="152" t="s">
        <v>61</v>
      </c>
      <c r="Q13" s="162" t="s">
        <v>48</v>
      </c>
      <c r="R13" s="158" t="s">
        <v>49</v>
      </c>
      <c r="S13" s="161" t="s">
        <v>17</v>
      </c>
      <c r="T13" s="155" t="s">
        <v>18</v>
      </c>
      <c r="U13" s="156"/>
      <c r="V13" s="156"/>
      <c r="W13" s="157"/>
      <c r="X13" s="155" t="s">
        <v>19</v>
      </c>
      <c r="Y13" s="156"/>
      <c r="Z13" s="156"/>
      <c r="AA13" s="157"/>
      <c r="AB13" s="161" t="s">
        <v>20</v>
      </c>
      <c r="AC13" s="161"/>
      <c r="AD13" s="172"/>
      <c r="AE13" s="161"/>
      <c r="AF13" s="161"/>
      <c r="AG13" s="161"/>
      <c r="AH13" s="161"/>
      <c r="AI13" s="161"/>
      <c r="AJ13" s="161"/>
      <c r="AK13" s="161"/>
      <c r="AL13" s="161" t="s">
        <v>21</v>
      </c>
      <c r="AM13" s="161" t="s">
        <v>22</v>
      </c>
      <c r="AN13" s="173" t="s">
        <v>62</v>
      </c>
      <c r="AO13" s="174"/>
      <c r="AP13" s="174"/>
      <c r="AQ13" s="174"/>
      <c r="AR13" s="174"/>
      <c r="AS13" s="174"/>
      <c r="AT13" s="174"/>
      <c r="AU13" s="174"/>
      <c r="AV13" s="175"/>
      <c r="AW13" s="152" t="s">
        <v>23</v>
      </c>
    </row>
    <row r="14" spans="1:49" ht="21.75" customHeight="1" x14ac:dyDescent="0.25">
      <c r="A14" s="161"/>
      <c r="B14" s="153"/>
      <c r="C14" s="161" t="s">
        <v>24</v>
      </c>
      <c r="D14" s="161" t="s">
        <v>25</v>
      </c>
      <c r="E14" s="153"/>
      <c r="F14" s="153"/>
      <c r="G14" s="161"/>
      <c r="H14" s="153"/>
      <c r="I14" s="153"/>
      <c r="J14" s="153"/>
      <c r="K14" s="153"/>
      <c r="L14" s="153"/>
      <c r="M14" s="161"/>
      <c r="N14" s="161"/>
      <c r="O14" s="153"/>
      <c r="P14" s="153"/>
      <c r="Q14" s="163"/>
      <c r="R14" s="159"/>
      <c r="S14" s="161"/>
      <c r="T14" s="161" t="s">
        <v>26</v>
      </c>
      <c r="U14" s="161" t="s">
        <v>27</v>
      </c>
      <c r="V14" s="165" t="s">
        <v>50</v>
      </c>
      <c r="W14" s="165" t="s">
        <v>51</v>
      </c>
      <c r="X14" s="161" t="s">
        <v>52</v>
      </c>
      <c r="Y14" s="161" t="s">
        <v>28</v>
      </c>
      <c r="Z14" s="152" t="s">
        <v>6</v>
      </c>
      <c r="AA14" s="184" t="s">
        <v>7</v>
      </c>
      <c r="AB14" s="161" t="s">
        <v>29</v>
      </c>
      <c r="AC14" s="161" t="s">
        <v>30</v>
      </c>
      <c r="AD14" s="172" t="s">
        <v>31</v>
      </c>
      <c r="AE14" s="161"/>
      <c r="AF14" s="161" t="s">
        <v>32</v>
      </c>
      <c r="AG14" s="161" t="s">
        <v>33</v>
      </c>
      <c r="AH14" s="161"/>
      <c r="AI14" s="186" t="s">
        <v>53</v>
      </c>
      <c r="AJ14" s="161" t="s">
        <v>55</v>
      </c>
      <c r="AK14" s="169" t="s">
        <v>54</v>
      </c>
      <c r="AL14" s="161"/>
      <c r="AM14" s="161"/>
      <c r="AN14" s="176" t="s">
        <v>63</v>
      </c>
      <c r="AO14" s="176" t="s">
        <v>64</v>
      </c>
      <c r="AP14" s="176" t="s">
        <v>65</v>
      </c>
      <c r="AQ14" s="178" t="s">
        <v>66</v>
      </c>
      <c r="AR14" s="178" t="s">
        <v>67</v>
      </c>
      <c r="AS14" s="180" t="s">
        <v>68</v>
      </c>
      <c r="AT14" s="182" t="s">
        <v>69</v>
      </c>
      <c r="AU14" s="183"/>
      <c r="AV14" s="176" t="s">
        <v>70</v>
      </c>
      <c r="AW14" s="153"/>
    </row>
    <row r="15" spans="1:49" ht="106.5" customHeight="1" x14ac:dyDescent="0.25">
      <c r="A15" s="152"/>
      <c r="B15" s="153"/>
      <c r="C15" s="152"/>
      <c r="D15" s="152"/>
      <c r="E15" s="154"/>
      <c r="F15" s="154"/>
      <c r="G15" s="152"/>
      <c r="H15" s="154"/>
      <c r="I15" s="154"/>
      <c r="J15" s="154"/>
      <c r="K15" s="154"/>
      <c r="L15" s="154"/>
      <c r="M15" s="152"/>
      <c r="N15" s="152"/>
      <c r="O15" s="154"/>
      <c r="P15" s="154"/>
      <c r="Q15" s="164"/>
      <c r="R15" s="160"/>
      <c r="S15" s="152"/>
      <c r="T15" s="152"/>
      <c r="U15" s="152"/>
      <c r="V15" s="166"/>
      <c r="W15" s="166"/>
      <c r="X15" s="152"/>
      <c r="Y15" s="152"/>
      <c r="Z15" s="154"/>
      <c r="AA15" s="185"/>
      <c r="AB15" s="152"/>
      <c r="AC15" s="152"/>
      <c r="AD15" s="21" t="s">
        <v>34</v>
      </c>
      <c r="AE15" s="53" t="s">
        <v>35</v>
      </c>
      <c r="AF15" s="152"/>
      <c r="AG15" s="53" t="s">
        <v>36</v>
      </c>
      <c r="AH15" s="53" t="s">
        <v>35</v>
      </c>
      <c r="AI15" s="187"/>
      <c r="AJ15" s="152"/>
      <c r="AK15" s="170"/>
      <c r="AL15" s="152"/>
      <c r="AM15" s="152"/>
      <c r="AN15" s="177"/>
      <c r="AO15" s="177"/>
      <c r="AP15" s="177"/>
      <c r="AQ15" s="179"/>
      <c r="AR15" s="179"/>
      <c r="AS15" s="181"/>
      <c r="AT15" s="50" t="s">
        <v>71</v>
      </c>
      <c r="AU15" s="50" t="s">
        <v>72</v>
      </c>
      <c r="AV15" s="177"/>
      <c r="AW15" s="154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x14ac:dyDescent="0.25">
      <c r="A17" s="58"/>
      <c r="B17" s="65"/>
      <c r="C17" s="64"/>
      <c r="D17" s="57"/>
      <c r="E17" s="57"/>
      <c r="F17" s="57"/>
      <c r="G17" s="59"/>
      <c r="H17" s="72"/>
      <c r="I17" s="72"/>
      <c r="J17" s="65"/>
      <c r="K17" s="65"/>
      <c r="L17" s="65"/>
      <c r="M17" s="58"/>
      <c r="N17" s="59"/>
      <c r="O17" s="59"/>
      <c r="P17" s="59"/>
      <c r="Q17" s="71"/>
      <c r="R17" s="71"/>
      <c r="S17" s="60"/>
      <c r="T17" s="58"/>
      <c r="U17" s="57"/>
      <c r="V17" s="138"/>
      <c r="W17" s="138"/>
      <c r="X17" s="52"/>
      <c r="Y17" s="52"/>
      <c r="Z17" s="52"/>
      <c r="AA17" s="52"/>
      <c r="AB17" s="59"/>
      <c r="AC17" s="52"/>
      <c r="AD17" s="58"/>
      <c r="AE17" s="58"/>
      <c r="AF17" s="58"/>
      <c r="AG17" s="61"/>
      <c r="AH17" s="59"/>
      <c r="AI17" s="134"/>
      <c r="AJ17" s="138"/>
      <c r="AK17" s="138"/>
      <c r="AL17" s="57"/>
      <c r="AM17" s="58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</row>
    <row r="18" spans="1:49" s="11" customFormat="1" x14ac:dyDescent="0.25">
      <c r="A18" s="58"/>
      <c r="B18" s="65"/>
      <c r="C18" s="64"/>
      <c r="D18" s="57"/>
      <c r="E18" s="57"/>
      <c r="F18" s="57"/>
      <c r="G18" s="59"/>
      <c r="H18" s="72"/>
      <c r="I18" s="72"/>
      <c r="J18" s="65"/>
      <c r="K18" s="65"/>
      <c r="L18" s="65"/>
      <c r="M18" s="58"/>
      <c r="N18" s="59"/>
      <c r="O18" s="59"/>
      <c r="P18" s="59"/>
      <c r="Q18" s="71"/>
      <c r="R18" s="71"/>
      <c r="S18" s="60"/>
      <c r="T18" s="58"/>
      <c r="U18" s="57"/>
      <c r="V18" s="138"/>
      <c r="W18" s="138"/>
      <c r="X18" s="52"/>
      <c r="Y18" s="52"/>
      <c r="Z18" s="52"/>
      <c r="AA18" s="52"/>
      <c r="AB18" s="59"/>
      <c r="AC18" s="52"/>
      <c r="AD18" s="58"/>
      <c r="AE18" s="58"/>
      <c r="AF18" s="58"/>
      <c r="AG18" s="61"/>
      <c r="AH18" s="59"/>
      <c r="AI18" s="134"/>
      <c r="AJ18" s="138"/>
      <c r="AK18" s="138"/>
      <c r="AL18" s="57"/>
      <c r="AM18" s="58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</row>
    <row r="19" spans="1:49" s="11" customFormat="1" x14ac:dyDescent="0.25">
      <c r="A19" s="58"/>
      <c r="B19" s="65"/>
      <c r="C19" s="64"/>
      <c r="D19" s="57"/>
      <c r="E19" s="57"/>
      <c r="F19" s="57"/>
      <c r="G19" s="59"/>
      <c r="H19" s="72"/>
      <c r="I19" s="72"/>
      <c r="J19" s="65"/>
      <c r="K19" s="65"/>
      <c r="L19" s="65"/>
      <c r="M19" s="58"/>
      <c r="N19" s="59"/>
      <c r="O19" s="59"/>
      <c r="P19" s="59"/>
      <c r="Q19" s="71"/>
      <c r="R19" s="71"/>
      <c r="S19" s="60"/>
      <c r="T19" s="58"/>
      <c r="U19" s="57"/>
      <c r="V19" s="138"/>
      <c r="W19" s="138"/>
      <c r="X19" s="52"/>
      <c r="Y19" s="52"/>
      <c r="Z19" s="52"/>
      <c r="AA19" s="52"/>
      <c r="AB19" s="59"/>
      <c r="AC19" s="52"/>
      <c r="AD19" s="58"/>
      <c r="AE19" s="58"/>
      <c r="AF19" s="58"/>
      <c r="AG19" s="61"/>
      <c r="AH19" s="59"/>
      <c r="AI19" s="134"/>
      <c r="AJ19" s="138"/>
      <c r="AK19" s="138"/>
      <c r="AL19" s="57"/>
      <c r="AM19" s="58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</row>
    <row r="20" spans="1:49" s="11" customFormat="1" x14ac:dyDescent="0.25">
      <c r="A20" s="58"/>
      <c r="B20" s="65"/>
      <c r="C20" s="64"/>
      <c r="D20" s="57"/>
      <c r="E20" s="57"/>
      <c r="F20" s="57"/>
      <c r="G20" s="59"/>
      <c r="H20" s="72"/>
      <c r="I20" s="72"/>
      <c r="J20" s="65"/>
      <c r="K20" s="65"/>
      <c r="L20" s="65"/>
      <c r="M20" s="58"/>
      <c r="N20" s="59"/>
      <c r="O20" s="59"/>
      <c r="P20" s="59"/>
      <c r="Q20" s="71"/>
      <c r="R20" s="71"/>
      <c r="S20" s="60"/>
      <c r="T20" s="58"/>
      <c r="U20" s="57"/>
      <c r="V20" s="138"/>
      <c r="W20" s="138"/>
      <c r="X20" s="52"/>
      <c r="Y20" s="52"/>
      <c r="Z20" s="52"/>
      <c r="AA20" s="52"/>
      <c r="AB20" s="59"/>
      <c r="AC20" s="52"/>
      <c r="AD20" s="58"/>
      <c r="AE20" s="58"/>
      <c r="AF20" s="58"/>
      <c r="AG20" s="61"/>
      <c r="AH20" s="59"/>
      <c r="AI20" s="134"/>
      <c r="AJ20" s="138"/>
      <c r="AK20" s="138"/>
      <c r="AL20" s="57"/>
      <c r="AM20" s="58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</row>
    <row r="21" spans="1:49" s="11" customFormat="1" x14ac:dyDescent="0.25">
      <c r="A21" s="58"/>
      <c r="B21" s="65"/>
      <c r="C21" s="64"/>
      <c r="D21" s="57"/>
      <c r="E21" s="141"/>
      <c r="F21" s="57"/>
      <c r="G21" s="59"/>
      <c r="H21" s="72"/>
      <c r="I21" s="72"/>
      <c r="J21" s="65"/>
      <c r="K21" s="65"/>
      <c r="L21" s="65"/>
      <c r="M21" s="58"/>
      <c r="N21" s="59"/>
      <c r="O21" s="59"/>
      <c r="P21" s="59"/>
      <c r="Q21" s="71"/>
      <c r="R21" s="71"/>
      <c r="S21" s="60"/>
      <c r="T21" s="58"/>
      <c r="U21" s="57"/>
      <c r="V21" s="138"/>
      <c r="W21" s="138"/>
      <c r="X21" s="52"/>
      <c r="Y21" s="52"/>
      <c r="Z21" s="52"/>
      <c r="AA21" s="52"/>
      <c r="AB21" s="59"/>
      <c r="AC21" s="52"/>
      <c r="AD21" s="58"/>
      <c r="AE21" s="58"/>
      <c r="AF21" s="58"/>
      <c r="AG21" s="61"/>
      <c r="AH21" s="59"/>
      <c r="AI21" s="134"/>
      <c r="AJ21" s="138"/>
      <c r="AK21" s="138"/>
      <c r="AL21" s="57"/>
      <c r="AM21" s="58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</row>
    <row r="22" spans="1:49" s="11" customFormat="1" x14ac:dyDescent="0.25">
      <c r="A22" s="52"/>
      <c r="B22" s="57"/>
      <c r="C22" s="140"/>
      <c r="D22" s="140"/>
      <c r="E22" s="140"/>
      <c r="F22" s="57"/>
      <c r="G22" s="52"/>
      <c r="H22" s="58"/>
      <c r="I22" s="139"/>
      <c r="J22" s="65"/>
      <c r="K22" s="65"/>
      <c r="L22" s="65"/>
      <c r="M22" s="52"/>
      <c r="N22" s="59"/>
      <c r="O22" s="59"/>
      <c r="P22" s="59"/>
      <c r="Q22" s="90"/>
      <c r="R22" s="90"/>
      <c r="S22" s="60"/>
      <c r="T22" s="52"/>
      <c r="U22" s="64"/>
      <c r="V22" s="135"/>
      <c r="W22" s="135"/>
      <c r="X22" s="52"/>
      <c r="Y22" s="52"/>
      <c r="Z22" s="52"/>
      <c r="AA22" s="52"/>
      <c r="AB22" s="59"/>
      <c r="AC22" s="52"/>
      <c r="AD22" s="61"/>
      <c r="AE22" s="61"/>
      <c r="AF22" s="59"/>
      <c r="AG22" s="61"/>
      <c r="AH22" s="52"/>
      <c r="AI22" s="134"/>
      <c r="AJ22" s="135"/>
      <c r="AK22" s="135"/>
      <c r="AL22" s="140"/>
      <c r="AM22" s="52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</row>
    <row r="23" spans="1:49" s="11" customFormat="1" ht="29.25" customHeight="1" x14ac:dyDescent="0.25">
      <c r="A23" s="52"/>
      <c r="B23" s="57"/>
      <c r="C23" s="140"/>
      <c r="D23" s="140"/>
      <c r="E23" s="140"/>
      <c r="F23" s="57"/>
      <c r="G23" s="59"/>
      <c r="H23" s="84"/>
      <c r="I23" s="59"/>
      <c r="J23" s="65"/>
      <c r="K23" s="65"/>
      <c r="L23" s="65"/>
      <c r="M23" s="52"/>
      <c r="N23" s="52"/>
      <c r="O23" s="52"/>
      <c r="P23" s="52"/>
      <c r="Q23" s="71"/>
      <c r="R23" s="90"/>
      <c r="S23" s="60"/>
      <c r="T23" s="52"/>
      <c r="U23" s="140"/>
      <c r="V23" s="135"/>
      <c r="W23" s="135"/>
      <c r="X23" s="52"/>
      <c r="Y23" s="52"/>
      <c r="Z23" s="52"/>
      <c r="AA23" s="52"/>
      <c r="AB23" s="59"/>
      <c r="AC23" s="52"/>
      <c r="AD23" s="58"/>
      <c r="AE23" s="58"/>
      <c r="AF23" s="58"/>
      <c r="AG23" s="61"/>
      <c r="AH23" s="52"/>
      <c r="AI23" s="134"/>
      <c r="AJ23" s="135"/>
      <c r="AK23" s="135"/>
      <c r="AL23" s="140"/>
      <c r="AM23" s="59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</row>
    <row r="24" spans="1:49" x14ac:dyDescent="0.25">
      <c r="A24" s="58"/>
      <c r="B24" s="65"/>
      <c r="C24" s="64"/>
      <c r="D24" s="57"/>
      <c r="E24" s="57"/>
      <c r="F24" s="57"/>
      <c r="G24" s="59"/>
      <c r="H24" s="72"/>
      <c r="I24" s="72"/>
      <c r="J24" s="65"/>
      <c r="K24" s="65"/>
      <c r="L24" s="65"/>
      <c r="M24" s="58"/>
      <c r="N24" s="59"/>
      <c r="O24" s="59"/>
      <c r="P24" s="59"/>
      <c r="Q24" s="71"/>
      <c r="R24" s="71"/>
      <c r="S24" s="60"/>
      <c r="T24" s="58"/>
      <c r="U24" s="57"/>
      <c r="V24" s="138"/>
      <c r="W24" s="138"/>
      <c r="X24" s="52"/>
      <c r="Y24" s="52"/>
      <c r="Z24" s="52"/>
      <c r="AA24" s="52"/>
      <c r="AB24" s="59"/>
      <c r="AC24" s="52"/>
      <c r="AD24" s="58"/>
      <c r="AE24" s="58"/>
      <c r="AF24" s="58"/>
      <c r="AG24" s="61"/>
      <c r="AH24" s="59"/>
      <c r="AI24" s="134"/>
      <c r="AJ24" s="138"/>
      <c r="AK24" s="138"/>
      <c r="AL24" s="57"/>
      <c r="AM24" s="58"/>
    </row>
    <row r="25" spans="1:49" x14ac:dyDescent="0.25">
      <c r="Q25" s="107">
        <f>SUM(Q17:Q24)</f>
        <v>0</v>
      </c>
      <c r="R25" s="107">
        <f>SUM(R17:R24)</f>
        <v>0</v>
      </c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№1 ПЗ22</vt:lpstr>
      <vt:lpstr>Кор №1 ПЗ 22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2022-04-04T07:08:05Z</dcterms:modified>
</cp:coreProperties>
</file>